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C:\Users\bduran\Desktop\formatos\Formatos_ok\"/>
    </mc:Choice>
  </mc:AlternateContent>
  <xr:revisionPtr revIDLastSave="0" documentId="13_ncr:1_{F455436A-B81C-4F79-A3D3-56029CE90E58}" xr6:coauthVersionLast="47" xr6:coauthVersionMax="47" xr10:uidLastSave="{00000000-0000-0000-0000-000000000000}"/>
  <workbookProtection workbookAlgorithmName="SHA-512" workbookHashValue="fOZ7ZwNWBiDbDzTLFYsNS2U/edQzBcpbTM/LhhwVDelEEQdN6gaLMAEXDzObA/4ZRRTyI7a3y2feHpcHKDtk7w==" workbookSaltValue="Jkdt8EGzGIcPDBlTxjAxKQ==" workbookSpinCount="100000" lockStructure="1"/>
  <bookViews>
    <workbookView showSheetTabs="0" xWindow="-120" yWindow="-120" windowWidth="20730" windowHeight="11160" tabRatio="577" xr2:uid="{00000000-000D-0000-FFFF-FFFF00000000}"/>
  </bookViews>
  <sheets>
    <sheet name="CRE 2 Carátula" sheetId="7" r:id="rId1"/>
    <sheet name="CRE 2 Requisitos" sheetId="8" r:id="rId2"/>
    <sheet name="CRE 2 Anexo" sheetId="5" r:id="rId3"/>
    <sheet name="CRE 2 Carta seguros PMoral" sheetId="13" r:id="rId4"/>
    <sheet name="CRE 2 Carta seguros PFísica" sheetId="12" r:id="rId5"/>
    <sheet name="Anexo II Hoja Ident" sheetId="16" r:id="rId6"/>
    <sheet name="Anexo III Est Accionaria" sheetId="14" r:id="rId7"/>
    <sheet name="Anexo IV Listado de unidades" sheetId="17" r:id="rId8"/>
    <sheet name="Anexo V Carta compromiso" sheetId="20" r:id="rId9"/>
    <sheet name="Formato" sheetId="19" state="hidden" r:id="rId10"/>
    <sheet name="Aux" sheetId="11" state="hidden" r:id="rId11"/>
  </sheets>
  <definedNames>
    <definedName name="_xlnm.Print_Area" localSheetId="5">'Anexo II Hoja Ident'!$A$1:$C$9</definedName>
    <definedName name="_xlnm.Print_Area" localSheetId="6">'Anexo III Est Accionaria'!$A$1:$H$27</definedName>
    <definedName name="_xlnm.Print_Area" localSheetId="7">'Anexo IV Listado de unidades'!$A$1:$T$59</definedName>
    <definedName name="_xlnm.Print_Area" localSheetId="8">'Anexo V Carta compromiso'!$A$1:$E$50</definedName>
    <definedName name="_xlnm.Print_Area" localSheetId="2">'CRE 2 Anexo'!$A$1:$J$62</definedName>
    <definedName name="_xlnm.Print_Area" localSheetId="0">'CRE 2 Carátula'!$A$1:$A$42</definedName>
    <definedName name="_xlnm.Print_Area" localSheetId="4">'CRE 2 Carta seguros PFísica'!$A$1:$E$48</definedName>
    <definedName name="_xlnm.Print_Area" localSheetId="3">'CRE 2 Carta seguros PMoral'!$A$1:$E$50</definedName>
    <definedName name="_xlnm.Print_Area" localSheetId="1">'CRE 2 Requisitos'!$A$1:$J$153</definedName>
    <definedName name="_xlnm.Print_Area" localSheetId="9">Formato!$A$1:$B$39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9" i="8" l="1"/>
  <c r="E1" i="20" l="1"/>
  <c r="A16" i="20" l="1"/>
  <c r="A15" i="20"/>
  <c r="A11" i="20"/>
  <c r="A10" i="20"/>
  <c r="E9" i="14" l="1"/>
  <c r="C18" i="8" l="1"/>
  <c r="C5" i="16" l="1"/>
  <c r="D127" i="8" l="1"/>
  <c r="C127" i="8"/>
  <c r="A27" i="19" l="1"/>
  <c r="B12" i="19" l="1"/>
  <c r="C8" i="16"/>
  <c r="B9" i="19" s="1"/>
  <c r="C7" i="16"/>
  <c r="C9" i="16"/>
  <c r="B8" i="19" s="1"/>
  <c r="C6" i="16" l="1"/>
  <c r="A4" i="19" s="1"/>
  <c r="B6" i="19" l="1"/>
  <c r="B127" i="8" l="1"/>
  <c r="A127" i="8"/>
  <c r="E112" i="8" l="1"/>
  <c r="D112" i="8"/>
  <c r="C112" i="8"/>
  <c r="E111" i="8"/>
  <c r="D111" i="8"/>
  <c r="C111" i="8"/>
  <c r="E110" i="8"/>
  <c r="D110" i="8"/>
  <c r="C110" i="8"/>
  <c r="E109" i="8"/>
  <c r="D109" i="8"/>
  <c r="C109" i="8"/>
  <c r="E108" i="8"/>
  <c r="D108" i="8"/>
  <c r="C108" i="8"/>
  <c r="E107" i="8"/>
  <c r="D107" i="8"/>
  <c r="C107" i="8"/>
  <c r="E106" i="8"/>
  <c r="D106" i="8"/>
  <c r="C106" i="8"/>
  <c r="E105" i="8"/>
  <c r="D105" i="8"/>
  <c r="C105" i="8"/>
  <c r="E104" i="8"/>
  <c r="D104" i="8"/>
  <c r="C104" i="8"/>
  <c r="E103" i="8"/>
  <c r="D103" i="8"/>
  <c r="C103" i="8"/>
  <c r="I102" i="8"/>
  <c r="H102" i="8"/>
  <c r="G102" i="8"/>
  <c r="F102" i="8"/>
  <c r="E102" i="8"/>
  <c r="D102" i="8"/>
  <c r="C102" i="8"/>
  <c r="B102" i="8"/>
  <c r="F99" i="8"/>
  <c r="E99" i="8"/>
  <c r="D99" i="8"/>
  <c r="C99" i="8"/>
  <c r="F98" i="8"/>
  <c r="E98" i="8"/>
  <c r="D98" i="8"/>
  <c r="C98" i="8"/>
  <c r="F97" i="8"/>
  <c r="E97" i="8"/>
  <c r="D97" i="8"/>
  <c r="C97" i="8"/>
  <c r="F96" i="8"/>
  <c r="E96" i="8"/>
  <c r="D96" i="8"/>
  <c r="C96" i="8"/>
  <c r="F95" i="8"/>
  <c r="E95" i="8"/>
  <c r="D95" i="8"/>
  <c r="C95" i="8"/>
  <c r="F94" i="8"/>
  <c r="E94" i="8"/>
  <c r="D94" i="8"/>
  <c r="C94" i="8"/>
  <c r="F93" i="8"/>
  <c r="E93" i="8"/>
  <c r="D93" i="8"/>
  <c r="C93" i="8"/>
  <c r="F92" i="8"/>
  <c r="E92" i="8"/>
  <c r="D92" i="8"/>
  <c r="C92" i="8"/>
  <c r="F91" i="8"/>
  <c r="E91" i="8"/>
  <c r="D91" i="8"/>
  <c r="C91" i="8"/>
  <c r="F90" i="8"/>
  <c r="E90" i="8"/>
  <c r="D90" i="8"/>
  <c r="C90" i="8"/>
  <c r="J89" i="8"/>
  <c r="I89" i="8"/>
  <c r="H89" i="8"/>
  <c r="G89" i="8"/>
  <c r="F89" i="8"/>
  <c r="E89" i="8"/>
  <c r="D89" i="8"/>
  <c r="C89" i="8"/>
  <c r="B89" i="8"/>
  <c r="F86" i="8"/>
  <c r="E86" i="8"/>
  <c r="D86" i="8"/>
  <c r="C86" i="8"/>
  <c r="F85" i="8"/>
  <c r="E85" i="8"/>
  <c r="D85" i="8"/>
  <c r="C85" i="8"/>
  <c r="F84" i="8"/>
  <c r="E84" i="8"/>
  <c r="D84" i="8"/>
  <c r="C84" i="8"/>
  <c r="F83" i="8"/>
  <c r="E83" i="8"/>
  <c r="D83" i="8"/>
  <c r="C83" i="8"/>
  <c r="F82" i="8"/>
  <c r="E82" i="8"/>
  <c r="D82" i="8"/>
  <c r="C82" i="8"/>
  <c r="F81" i="8"/>
  <c r="E81" i="8"/>
  <c r="D81" i="8"/>
  <c r="C81" i="8"/>
  <c r="F80" i="8"/>
  <c r="E80" i="8"/>
  <c r="D80" i="8"/>
  <c r="C80" i="8"/>
  <c r="F79" i="8"/>
  <c r="E79" i="8"/>
  <c r="D79" i="8"/>
  <c r="C79" i="8"/>
  <c r="F78" i="8"/>
  <c r="E78" i="8"/>
  <c r="D78" i="8"/>
  <c r="C78" i="8"/>
  <c r="F77" i="8"/>
  <c r="E77" i="8"/>
  <c r="D77" i="8"/>
  <c r="C77" i="8"/>
  <c r="J76" i="8"/>
  <c r="I76" i="8"/>
  <c r="H76" i="8"/>
  <c r="G76" i="8"/>
  <c r="F76" i="8"/>
  <c r="E76" i="8"/>
  <c r="D76" i="8"/>
  <c r="C76" i="8"/>
  <c r="B76" i="8"/>
  <c r="D124" i="8" l="1"/>
  <c r="E124" i="8"/>
  <c r="D59" i="8" l="1"/>
  <c r="I49" i="5" l="1"/>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2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Julieta Tinoco Jimenez</author>
    <author>Patricia Roxana Mendoza Leon</author>
  </authors>
  <commentList>
    <comment ref="C56" authorId="0" shapeId="0" xr:uid="{00000000-0006-0000-0100-000001000000}">
      <text>
        <r>
          <rPr>
            <sz val="9"/>
            <color indexed="81"/>
            <rFont val="Tahoma"/>
            <family val="2"/>
          </rPr>
          <t>Se entiende como autotanque el vehículo automotor que en su chasis tiene instalado en forma permanente uno o más recipientes no desmontables para el transporte o la distribución de petróleo o petrolíferos.</t>
        </r>
      </text>
    </comment>
    <comment ref="C57" authorId="0" shapeId="0" xr:uid="{00000000-0006-0000-0100-000002000000}">
      <text>
        <r>
          <rPr>
            <sz val="9"/>
            <color indexed="81"/>
            <rFont val="Tahoma"/>
            <family val="2"/>
          </rPr>
          <t>Se entiende por semirremolque o carrotolva aquella estructura móvil no autopropulsada que mantiene en forma fija y permanente un recipiente para contener petróleo o petrolíferos que permite el transporte y la realización de maniobras de carga y descarga de los mismos.</t>
        </r>
      </text>
    </comment>
    <comment ref="C58" authorId="0" shapeId="0" xr:uid="{00000000-0006-0000-0100-000003000000}">
      <text>
        <r>
          <rPr>
            <sz val="9"/>
            <color indexed="81"/>
            <rFont val="Tahoma"/>
            <family val="2"/>
          </rPr>
          <t>Se entiende por carrotanque el vehículo con uno o varios recipientes no desmontables que se utiliza para el transporte por vía férrea de petróleo y petrolíferos.</t>
        </r>
      </text>
    </comment>
    <comment ref="C121" authorId="1" shapeId="0" xr:uid="{00000000-0006-0000-0100-000004000000}">
      <text>
        <r>
          <rPr>
            <sz val="9"/>
            <color indexed="81"/>
            <rFont val="Tahoma"/>
            <family val="2"/>
          </rPr>
          <t xml:space="preserve">- En el caso de unidades de transporte por ruedas deberá adjuntar el resultado de la verificación efectuada por Pemex para el inicio de la prestación del servicio. 
</t>
        </r>
      </text>
    </comment>
    <comment ref="C124" authorId="1" shapeId="0" xr:uid="{00000000-0006-0000-0100-000005000000}">
      <text>
        <r>
          <rPr>
            <sz val="9"/>
            <color indexed="81"/>
            <rFont val="Tahoma"/>
            <family val="2"/>
          </rPr>
          <t>Deberá adjuntar la póliza de seguro para las unidades que se encuentran operando.</t>
        </r>
      </text>
    </comment>
    <comment ref="C130" authorId="1" shapeId="0" xr:uid="{00000000-0006-0000-0100-000006000000}">
      <text>
        <r>
          <rPr>
            <sz val="9"/>
            <color rgb="FF000000"/>
            <rFont val="Tahoma"/>
            <family val="2"/>
          </rPr>
          <t xml:space="preserve">Formato para la fecha de los estados financieros de los cuales se tomó la información DD-MM-AA
</t>
        </r>
      </text>
    </comment>
    <comment ref="C132" authorId="1" shapeId="0" xr:uid="{00000000-0006-0000-0100-000007000000}">
      <text>
        <r>
          <rPr>
            <sz val="9"/>
            <color rgb="FF000000"/>
            <rFont val="Tahoma"/>
            <family val="2"/>
          </rPr>
          <t>Esta información debe agregarse a una misma fecha base y considerar de manera uniforme el efecto de la depreciación.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Julieta Tinoco Jimenez</author>
  </authors>
  <commentList>
    <comment ref="C14" authorId="0" shapeId="0" xr:uid="{00000000-0006-0000-0200-000001000000}">
      <text>
        <r>
          <rPr>
            <sz val="9"/>
            <color indexed="81"/>
            <rFont val="Tahoma"/>
            <family val="2"/>
          </rPr>
          <t xml:space="preserve">Anexar copia escaneada de al menos una factura de cada mes, por cada producto, correspondiente a los últimos tres meses.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B10" authorId="0" shapeId="0" xr:uid="{00000000-0006-0000-0300-000001000000}">
      <text>
        <r>
          <rPr>
            <b/>
            <sz val="9"/>
            <color indexed="81"/>
            <rFont val="Tahoma"/>
            <family val="2"/>
          </rPr>
          <t>Razón social de la empresa</t>
        </r>
      </text>
    </comment>
    <comment ref="C11" authorId="0" shapeId="0" xr:uid="{00000000-0006-0000-0300-000002000000}">
      <text>
        <r>
          <rPr>
            <b/>
            <sz val="9"/>
            <color indexed="81"/>
            <rFont val="Tahoma"/>
            <family val="2"/>
          </rPr>
          <t>Número de la escritura pública</t>
        </r>
      </text>
    </comment>
    <comment ref="E11" authorId="0" shapeId="0" xr:uid="{00000000-0006-0000-0300-000003000000}">
      <text>
        <r>
          <rPr>
            <b/>
            <sz val="9"/>
            <color indexed="81"/>
            <rFont val="Tahoma"/>
            <family val="2"/>
          </rPr>
          <t>Fecha de la escritura pública</t>
        </r>
      </text>
    </comment>
    <comment ref="B12" authorId="0" shapeId="0" xr:uid="{00000000-0006-0000-0300-000004000000}">
      <text>
        <r>
          <rPr>
            <b/>
            <sz val="9"/>
            <color indexed="81"/>
            <rFont val="Tahoma"/>
            <family val="2"/>
          </rPr>
          <t>Nombre del notario público</t>
        </r>
      </text>
    </comment>
    <comment ref="E12" authorId="0" shapeId="0" xr:uid="{00000000-0006-0000-0300-000005000000}">
      <text>
        <r>
          <rPr>
            <b/>
            <sz val="9"/>
            <color indexed="81"/>
            <rFont val="Tahoma"/>
            <family val="2"/>
          </rPr>
          <t>Ciudad donde se expide el instrumento notarial</t>
        </r>
      </text>
    </comment>
    <comment ref="B13" authorId="0" shapeId="0" xr:uid="{00000000-0006-0000-0300-000006000000}">
      <text>
        <r>
          <rPr>
            <b/>
            <sz val="9"/>
            <color indexed="81"/>
            <rFont val="Tahoma"/>
            <family val="2"/>
          </rPr>
          <t>Estado de la República Mexicana donde se expide el instrumento notarial.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B10" authorId="0" shapeId="0" xr:uid="{00000000-0006-0000-0400-000001000000}">
      <text>
        <r>
          <rPr>
            <b/>
            <sz val="9"/>
            <color indexed="81"/>
            <rFont val="Tahoma"/>
            <family val="2"/>
          </rPr>
          <t>Nombre completo del solicitante</t>
        </r>
      </text>
    </comment>
    <comment ref="B11" authorId="0" shapeId="0" xr:uid="{00000000-0006-0000-0400-000002000000}">
      <text>
        <r>
          <rPr>
            <b/>
            <sz val="9"/>
            <color indexed="81"/>
            <rFont val="Tahoma"/>
            <family val="2"/>
          </rPr>
          <t>Agregar domicilio completo conforme a pre-registro OPE.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D5" authorId="0" shapeId="0" xr:uid="{00000000-0006-0000-0800-000001000000}">
      <text>
        <r>
          <rPr>
            <sz val="9"/>
            <color indexed="81"/>
            <rFont val="Tahoma"/>
            <family val="2"/>
          </rPr>
          <t xml:space="preserve">Formato para fecha: Municipio (o Delgación), Estado (o Distrito Federal), día, mes, año. </t>
        </r>
        <r>
          <rPr>
            <i/>
            <sz val="9"/>
            <color indexed="81"/>
            <rFont val="Tahoma"/>
            <family val="2"/>
          </rPr>
          <t>Ejemplo: México, DF. 1 de enero de 2015.</t>
        </r>
      </text>
    </comment>
    <comment ref="B10" authorId="0" shapeId="0" xr:uid="{00000000-0006-0000-0800-000002000000}">
      <text>
        <r>
          <rPr>
            <sz val="9"/>
            <color indexed="81"/>
            <rFont val="Tahoma"/>
            <family val="2"/>
          </rPr>
          <t>Nombre del solicitante en el caso de persona física y nombre del representante legal en el caso de persona moral.</t>
        </r>
      </text>
    </comment>
    <comment ref="D11" authorId="0" shapeId="0" xr:uid="{00000000-0006-0000-0800-000003000000}">
      <text>
        <r>
          <rPr>
            <sz val="9"/>
            <color indexed="81"/>
            <rFont val="Tahoma"/>
            <family val="2"/>
          </rPr>
          <t xml:space="preserve">Si es persona moral agrega número de la escritura pública, si es persona física no es necesario escribir nada en este recuadro.
</t>
        </r>
      </text>
    </comment>
    <comment ref="B22" authorId="0" shapeId="0" xr:uid="{00000000-0006-0000-0800-000004000000}">
      <text>
        <r>
          <rPr>
            <sz val="9"/>
            <color indexed="81"/>
            <rFont val="Tahoma"/>
            <family val="2"/>
          </rPr>
          <t>Nombre del solicitante en el caso de persona física y nombre del representante legal en el caso de persona moral.</t>
        </r>
      </text>
    </comment>
  </commentList>
</comments>
</file>

<file path=xl/sharedStrings.xml><?xml version="1.0" encoding="utf-8"?>
<sst xmlns="http://schemas.openxmlformats.org/spreadsheetml/2006/main" count="324" uniqueCount="286">
  <si>
    <t>Fecha de la Solicitud</t>
  </si>
  <si>
    <t>Baja California</t>
  </si>
  <si>
    <t>Baja California Sur</t>
  </si>
  <si>
    <t>Campeche</t>
  </si>
  <si>
    <t>Colima</t>
  </si>
  <si>
    <t>Chiapas</t>
  </si>
  <si>
    <t>Chihuahua</t>
  </si>
  <si>
    <t>Distrito Federal</t>
  </si>
  <si>
    <t>Durango</t>
  </si>
  <si>
    <t>Guanajuato</t>
  </si>
  <si>
    <t>Guerrero</t>
  </si>
  <si>
    <t>Hidalgo</t>
  </si>
  <si>
    <t>Jalisco</t>
  </si>
  <si>
    <t>México</t>
  </si>
  <si>
    <t>Morelos</t>
  </si>
  <si>
    <t>Nayarit</t>
  </si>
  <si>
    <t>Nuevo León</t>
  </si>
  <si>
    <t>Oaxaca</t>
  </si>
  <si>
    <t>Puebla</t>
  </si>
  <si>
    <t>Querétaro</t>
  </si>
  <si>
    <t>Quintana Roo</t>
  </si>
  <si>
    <t>San Luis Potosí</t>
  </si>
  <si>
    <t>Sinaloa</t>
  </si>
  <si>
    <t>Sonora</t>
  </si>
  <si>
    <t>Tabasco</t>
  </si>
  <si>
    <t>Tamaulipas</t>
  </si>
  <si>
    <t>Tlaxcala</t>
  </si>
  <si>
    <t>Yucatán</t>
  </si>
  <si>
    <t>Zacatecas</t>
  </si>
  <si>
    <t>Aguascalientes</t>
  </si>
  <si>
    <t>AUXILIARES</t>
  </si>
  <si>
    <t>Estados de la República Mexicana</t>
  </si>
  <si>
    <t>Días del mes</t>
  </si>
  <si>
    <t>Meses del año</t>
  </si>
  <si>
    <t>enero</t>
  </si>
  <si>
    <t>febrero</t>
  </si>
  <si>
    <t>marzo</t>
  </si>
  <si>
    <t>abril</t>
  </si>
  <si>
    <t>mayo</t>
  </si>
  <si>
    <t>junio</t>
  </si>
  <si>
    <t>julio</t>
  </si>
  <si>
    <t>agosto</t>
  </si>
  <si>
    <t>septiembre</t>
  </si>
  <si>
    <t>octubre</t>
  </si>
  <si>
    <t>noviembre</t>
  </si>
  <si>
    <t>diciembre</t>
  </si>
  <si>
    <t>Año</t>
  </si>
  <si>
    <t>si</t>
  </si>
  <si>
    <t>no</t>
  </si>
  <si>
    <t>Opciones</t>
  </si>
  <si>
    <t>COMISIÓN REGULADORA DE ENERGÍA</t>
  </si>
  <si>
    <t>Artículo 71, fracción II de la Ley de Hidrocarburos</t>
  </si>
  <si>
    <t>No es aplicable ninguna de las anteriores</t>
  </si>
  <si>
    <t>Artículo 71, fracción III de la Ley de Hidrocarburos</t>
  </si>
  <si>
    <t>I. Objetivo</t>
  </si>
  <si>
    <t>IV. Instrucciones generales para el llenado del formato</t>
  </si>
  <si>
    <t>II. Quién debe llenar el formato</t>
  </si>
  <si>
    <t>III. Qué debe enviar y cuándo debe hacerlo</t>
  </si>
  <si>
    <t>Producto</t>
  </si>
  <si>
    <t>Especificar nombre del producto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</si>
  <si>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</si>
  <si>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</si>
  <si>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</si>
  <si>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</si>
  <si>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</si>
  <si>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Diésel</t>
  </si>
  <si>
    <t>Petróleo</t>
  </si>
  <si>
    <t>Combustóleo</t>
  </si>
  <si>
    <t>Turbosina</t>
  </si>
  <si>
    <t>Veracruz</t>
  </si>
  <si>
    <t>Michoacán</t>
  </si>
  <si>
    <t>Coahuila</t>
  </si>
  <si>
    <t>b.</t>
  </si>
  <si>
    <t>c.</t>
  </si>
  <si>
    <t>d.</t>
  </si>
  <si>
    <t>e.</t>
  </si>
  <si>
    <t>Producto a ser conducido:</t>
  </si>
  <si>
    <t>Requisitos técnicos</t>
  </si>
  <si>
    <t>Especificar unidad</t>
  </si>
  <si>
    <t>Manifiesto bajo protesta de decir verdad, que los datos asentados en la presente solicitud son ciertos y verificables en cualquier momento por esta Comisión.</t>
  </si>
  <si>
    <t>* En caso necesario anexar documento que describa la operación del sistema de telemedición.</t>
  </si>
  <si>
    <t>física</t>
  </si>
  <si>
    <t>* Anexar mapa georeferenciado y en su caso, archivo Google en formato .kmz</t>
  </si>
  <si>
    <t>Estatus del sistema</t>
  </si>
  <si>
    <t>moral</t>
  </si>
  <si>
    <t>Garantías y seguros (Artículo 50, fracción IV LH)</t>
  </si>
  <si>
    <t>Solicitantes actualmente en operación</t>
  </si>
  <si>
    <t>ANEXO 1</t>
  </si>
  <si>
    <t>Calidad del producto, especificaciones mínimas y norma de referencia.</t>
  </si>
  <si>
    <t>Gasolina</t>
  </si>
  <si>
    <t>Otros petrolíferos (especificar)</t>
  </si>
  <si>
    <t>b) Deberá incluir además en formato Adobe Acrobat (*.pdf) la totalidad de los archivos señalados en las celdas marcadas en verde.</t>
  </si>
  <si>
    <t>La admisión a trámite de la solicitud se determinará dentro de los diez días siguientes a la recepción de la misma vía OPE. Transcurrido dicho plazo sin que medie un requerimiento por el mismo medio,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
II. Una vez admitida la solicitud, la Comisión, según corresponda, llevarán a cabo el análisis y evaluación de la misma, teniendo un plazo de noventa días para resolver lo conducente. Las solicitudes recibidas se publicarán en la página electrónica de la Comisión, según corresponda, observando lo establecido en la Ley Federal de Transparencia y Acceso a la Información Pública Gubernamental;
III. Durante los primeros treinta días del plazo referido en la fracción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
IV. En cualquier momento del procedimiento de evaluación se podrá:
a) Requerir al solicitante la información complementaria que se considere necesaria para resolver sobre el otorgamiento del permiso /1;
b) Realizar investigaciones;
c) Recabar información de otras fuentes;
d) Efectuar consultas con los gobiernos de los estados y el Distrito Federal, los municipios y las demarcaciones territoriales en que se divida el Distrito Federal;
e) Celebrar audiencias y,
f) Realizar, en general, cualquier acción que se considere necesaria para mejor proveer en la resolución del otorgamiento del permiso;
V. La información presentada voluntariamente por el solicitante, distinta a la señalada en las fracciones III y IV de este artículo, podrá ser considerada por la Comisión, al resolver sobre la solicitud, siempre y cuando dicha información se presente hasta veinte días antes de que concluya el plazo de la evaluación, y
VI. Una vez efectuada la evaluación la Comisión podrán otorgar o negar el permiso.
En caso de negar el permiso, quedarán a salvo los derechos del interesado para presentar una nueva solicitud.</t>
  </si>
  <si>
    <t xml:space="preserve">Nota /1: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
</t>
  </si>
  <si>
    <t>VI. Procedimiento para la obtención de un Permiso de conformidad con el artículo 45 del Reglamento de las Actividades señaladas en el Título Tercero de la Ley de Hidrocarburos:</t>
  </si>
  <si>
    <t>VII. A dónde enviar comentarios acerca del llenado del formato</t>
  </si>
  <si>
    <t>Operando</t>
  </si>
  <si>
    <t>Por iniciar operaciones o construcción</t>
  </si>
  <si>
    <t>"Producto (s) transportado (s) anualmente [*En caso de ser varios llenar una línea por cada producto y en su caso agregue las filas necesarias.]:</t>
  </si>
  <si>
    <t>Descripción del proyecto de transporte y especificaciones técnicas que contengan adicionalmente lo siguiente (Artículos 50, fracción III y 51 fracción I y II LH y 45 RLH):</t>
  </si>
  <si>
    <t>Destinos</t>
  </si>
  <si>
    <t>Rutas</t>
  </si>
  <si>
    <t>Listado de unidades</t>
  </si>
  <si>
    <t>Tipo de unidad</t>
  </si>
  <si>
    <t>Número de unidades por tipo</t>
  </si>
  <si>
    <t>Autotanques</t>
  </si>
  <si>
    <t>Semirremolque o carrotolva</t>
  </si>
  <si>
    <t>Carrotanque</t>
  </si>
  <si>
    <t>Buquetanque</t>
  </si>
  <si>
    <t>Especificaciones técnicas de autotanques</t>
  </si>
  <si>
    <t>Centrales de Guarda</t>
  </si>
  <si>
    <t>* En su caso agregar tantas filas como necesite (una fila por cada unidad)</t>
  </si>
  <si>
    <t>Especificaciones técnicas de semirremolques o carrotolva:</t>
  </si>
  <si>
    <t>Especificaciones técnicas de carrotanques:</t>
  </si>
  <si>
    <t>Persona física o moral</t>
  </si>
  <si>
    <t>Información de la empresa (Artículos 50, fracción V, 81, fracción VII y 83 LH) [Llenar solamente si el solicitante es persona moral]</t>
  </si>
  <si>
    <t>FORMATO CRE NO. 2 TRANSPORTE POR MEDIOS DISTINTOS A DUCTO</t>
  </si>
  <si>
    <t>FORMATO CRE NO. 2  TRANSPORTE POR MEDIOS DISTINTOS A DUCTO</t>
  </si>
  <si>
    <t xml:space="preserve">Tarifa o flete </t>
  </si>
  <si>
    <t>* Anexar listado de tarifas o fletes aplicables por la prestación del servicio.</t>
  </si>
  <si>
    <t>Tarifa o flete por el servicio de transporte</t>
  </si>
  <si>
    <t>Volumen recibido anualmente en el sistema.</t>
  </si>
  <si>
    <t>Volumen entregado anualmente en el sistema.</t>
  </si>
  <si>
    <t xml:space="preserve">Cada una de las hojas de cálculo del FORMATO CRE No. 2 contiene campos e instrucciones precisas en los cuales el solicitante deberá proporcionar la información que se solicita, existen dos tipos de campos de acuerdo a la información que debe proporcionar el solicitante: </t>
  </si>
  <si>
    <t>c) Los campos señalados en color gris corresponden a celdas en las cuales el solicitante deberá ingresar información que le es requerida, en algunos casos si la extensión de la información lo amerita el Solicitante podrá adjuntar documentos adicionales en formato Excel o PDF, para lo cual deberá indicar en el nombre del archivo la hoja del FORMATO CRE No. 2  y el número de campo para el cual se anexa la información.</t>
  </si>
  <si>
    <t>f) Solicitante: La persona física o moral que lleva a cabo o desea llevar a cabo la actividad de transporte por medios distintos a ducto de acuerdo a lo establecido en la LH y la LORCME y requiere para tal fin del permiso expedido por la CRE.</t>
  </si>
  <si>
    <t>a) El FORMATO CRE No. 2 contiene campos e instrucciones precisas para que la CRE cuente con toda la información necesaria para el otorgamiento de permiso de transporte por medios distintos a ducto. El procedimiento de llenado debe ser sencillo y proporciona al solicitante los requisitos precisos para llevar a cabo su solicitud evitando una búsqueda y envío por parte del Solicitante de información excesiva o innecesaria. Sin embargo, cualquier comentario incluyendo sugerencias para agilizar el llenado, pueden ser remitidas directamente a las oficinas de la Comisión Reguladora de Energía o bien a través de la página electrónica de la Comisión indicada a continuación:</t>
  </si>
  <si>
    <t xml:space="preserve">c) El envío deberá efecutarse, como parte fundamental de la solicitud de permiso de transporte por medios distintos a ducto de petróleo y petrolíferos , a través del portal de la Oficialía de Partes Electrónica (OPE) para lo cual deberá contar con un USUARIO y CONTRASEÑA válidos. </t>
  </si>
  <si>
    <t>En caso de solicitantes de permisos que a la fecha de la entrada en vigor de la LH se encontraran llevando a cabo la actividad de transporte por medios distintos a ductos, deberán suministrar para efectos estadísticos la información del Anexo 1.</t>
  </si>
  <si>
    <t>Nombre y firma del representante legal de la empresa</t>
  </si>
  <si>
    <t xml:space="preserve">conforme a las características y riesgos de operación del sistema de </t>
  </si>
  <si>
    <t xml:space="preserve">Mi representada se compromete a contratar y mantener vigentes todos y cada uno de los seguros que sean necesarios para cubrir la responsabilidad civil en la que pudiera incurrir, </t>
  </si>
  <si>
    <t>declaro lo siguiente:</t>
  </si>
  <si>
    <t xml:space="preserve">en esta solicitud de permiso de </t>
  </si>
  <si>
    <t>del estado de la República Mexicana</t>
  </si>
  <si>
    <t>de la Ciudad</t>
  </si>
  <si>
    <t>otorgada ante la fe del Notario Público Lic.</t>
  </si>
  <si>
    <t>de fecha</t>
  </si>
  <si>
    <t>con personalidad y facultades legales debidamente acreditadas mediante la escritura pública No.</t>
  </si>
  <si>
    <t xml:space="preserve">EI suscrito representante legal de la empresa </t>
  </si>
  <si>
    <t>Presente</t>
  </si>
  <si>
    <t>Secretario Ejecutivo</t>
  </si>
  <si>
    <t>Ing. Luis Alonso González de Alba</t>
  </si>
  <si>
    <t>Comisión Reguladora de Energía</t>
  </si>
  <si>
    <t>[Llenar campos en gris con la información correspondiente]:</t>
  </si>
  <si>
    <t>Formato de carta compromiso de seguros para persona física</t>
  </si>
  <si>
    <t xml:space="preserve">con domicilio ubicado en </t>
  </si>
  <si>
    <t>Transporte por medios distintos a ducto</t>
  </si>
  <si>
    <t xml:space="preserve">Me comprometo a contratar y mantener vigentes todos y cada uno de los seguros que sean necesarios para cubrir la responsabilidad civil en la que pudiera incurrir, </t>
  </si>
  <si>
    <t>conforme a las características y riesgos de operación de sistema de</t>
  </si>
  <si>
    <t>Nombre completo del solicitante</t>
  </si>
  <si>
    <t>Formato de carta compromiso de seguros para persona moral</t>
  </si>
  <si>
    <t xml:space="preserve"> [Llenar campos en gris con la información correspondiente]:</t>
  </si>
  <si>
    <t>EI suscrito, solicitante de un permiso de transporte por medios distintos a ducto</t>
  </si>
  <si>
    <t>a.</t>
  </si>
  <si>
    <t>Descripción general del proyecto</t>
  </si>
  <si>
    <t>Descripción de la estructura del capital social del interesado identificando la participación de cada socio o accionista directo e indirecto, y de las personas o grupo de personas que tienen el control de la sociedad (se entiende por grupo de personas  aquellas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los derechos inherentes a la participación en la estructura de capital; así como la descripción de la participación en otras sociedades , el objeto social, las actividades que éstas realizan y las concesiones y permisos otorgados por el Gobierno Federal de los que sean titulares, que guarden relación con la actividad de la solicitud.</t>
  </si>
  <si>
    <t>a) La persona física o  moral que pretenda llevar a cabo la actividad de transporte por medios distintos a ducto de petróleo y petrolíferos en términos de lo dispuesto en el artículo 30 del Reglamento.  De conformidad con el Transitorio Vigésimo Séptimo de la LH, los permisos de Gas Licuado de Petróleo serán otorgados por la Secretaría de Energía hasta el 31 de diciembre de 2015, por tanto, la Comisión está facultada para otorgar dichos permisos a partir del 1 de enero de 2016.</t>
  </si>
  <si>
    <r>
      <t xml:space="preserve">a) El FORMATO CRE No. 2 Deberá enviarse de manera electrónica vía OPE en archivo tipo </t>
    </r>
    <r>
      <rPr>
        <i/>
        <sz val="11"/>
        <color theme="1"/>
        <rFont val="Arial Narrow"/>
        <family val="2"/>
      </rPr>
      <t>Excel Office (*.xls)</t>
    </r>
    <r>
      <rPr>
        <sz val="11"/>
        <color theme="1"/>
        <rFont val="Arial Narrow"/>
        <family val="2"/>
      </rPr>
      <t>, el llenado debe cubrir la hoja de cálculo CRE  2 Requisitos, CRE 2 Carta Seguros y solamente en el caso de los sistemas operando deberá llenar la hoja CRE 2 Anexo.</t>
    </r>
  </si>
  <si>
    <r>
      <t xml:space="preserve">d) Deberá enviar los archivos electrónicos señalados en los puntos a) y b) una vez cuente con un USUARIO y CONTRASEÑA válido de la OPE y una vez haya efectuado el pago de derechos y aprovechamientos en el sistema </t>
    </r>
    <r>
      <rPr>
        <i/>
        <sz val="11"/>
        <rFont val="Arial Narrow"/>
        <family val="2"/>
      </rPr>
      <t>e5</t>
    </r>
    <r>
      <rPr>
        <sz val="11"/>
        <rFont val="Arial Narrow"/>
        <family val="2"/>
      </rPr>
      <t xml:space="preserve"> de la CRE. Sin el pago de derechos correspondiente la Comisión no estará en posibilidad de evaluar la solicitud.</t>
    </r>
  </si>
  <si>
    <t>b) LH: La Ley de Hidrocarburos</t>
  </si>
  <si>
    <t xml:space="preserve">El FORMATO CRE No. 2 TRANSPORTE POR MEDIOS DISTINTOS A DUCTO [FORMATO CRE No. 2], es un requerimiento legal para la solicitud de permiso de transporte por medios distintos a ducto de petróleo y petrolíferos. Este reporte está diseñado para recabar información financiera, operativa y datos generales de las personas físicas o  morales que soliciten un permiso para prestar el servicio de transporte por medios distintos a ducto,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</si>
  <si>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b) Los campos señalados en color verde corresponden a celdas que contienen instrucciones o bien que señalan documentos específicos que el solicitante deberá agregar como parte de su información, el solicitante deberá acompañar el FORMATO CRE No. 2 en formato  Excel debidamente llenado y acompañado de los documentos indicados en estos campos color verde en formato PDF o Excel según de indique, indicando en el nombre del archivo la hoja y el campo para el cual se anexa la información.</t>
  </si>
  <si>
    <t>Domicilio (ubicación de las instalaciones o sistema): calle, número exterior, número interior, colonia</t>
  </si>
  <si>
    <t>Estado de la República Mexicana</t>
  </si>
  <si>
    <t>Código postal</t>
  </si>
  <si>
    <t>Teléfono (a 10 dígitos incluyendo clave de larga distancia)</t>
  </si>
  <si>
    <t>En su caso, descripción de los Instrumentos de telemedición</t>
  </si>
  <si>
    <t>Pago de derechos/aprovechamientos</t>
  </si>
  <si>
    <t>* Anexar comprobante de pago de derechos/aprovechamientos (recibo de pago o comprobante de transferencia electrónica).</t>
  </si>
  <si>
    <t xml:space="preserve">Dictamen de una Unidad de Verificación o Empresa certificadora que avale que el proyecto cumple con las Normas Oficiales Mexicanas, o a falta de ellas por la normatividad internacional vigente, hasta en tanto la Agencia Nacional de Seguridad Industrial y de Protección al Medio Ambiente del Sector Hidrocarburos  (la Agencia) emita la autorización que avale el diseño de instalaciones y equipos acorde con lan ormativa aplicable y que cuenta con las condiciones apropiadas para llevar a cabo la actividad objeto del permiso. Lo anterior, de conformidad con el Transitorio Cuarto de la Ley de la Agencia. </t>
  </si>
  <si>
    <t>objeto de la solicitud de permiso presentada a esta Comisión Reguladora de Energía, asimismo, manifiesta que las características del seguro corresponderán a los requisitos que defina la Agencia.</t>
  </si>
  <si>
    <t>objeto de la solicitud de permiso presentada a esta Comisión Reguladora de Energía, asimismo, manifiesto que las características del seguro corresponderán a los requisitos que defina la Agencia.</t>
  </si>
  <si>
    <t>Carta compromiso mediante la cual se comprometa, bajo protesta de decir verdad, a contar con las garantías o seguros de responsabilidad que le sean requeridos por la Agencia para la etapa de construcción y la etapa de operación y mantenimiento, así como entregar la información 10 días hábiles antes del inicio de construcción y del inicio de operaciones [LLENAR FORMATO EN EXCEL SEGÚN CORRESPONDA PERSONA FÍSICA O MORAL].</t>
  </si>
  <si>
    <t>ESTACIÓN DE SERVICIO DE EXPENDIO</t>
  </si>
  <si>
    <t>9. Estructura Accionaria</t>
  </si>
  <si>
    <t>Tenedora (s)</t>
  </si>
  <si>
    <t>Filial (es)</t>
  </si>
  <si>
    <t>Subsidiaria (s)</t>
  </si>
  <si>
    <t>C O N D I C I O N E S</t>
  </si>
  <si>
    <t>La actividad autorizada se sujetará a lo previsto en la LORCME, la LH, el Reglamento, la Ley de la Agencia Nacional de Seguridad Industrial y de Protección al Medio Ambiente del Sector Hidrocarburos y su Reglamento, a las disposiciones que emanen de dichos ordenamientos, así como a las demás normas que por su propia naturaleza le sean aplicables</t>
  </si>
  <si>
    <t>Con objeto de promover el desarrollo eficiente de mercados competitivos de petrolíferos, esta Comisión podrá solicitar al Permisionario, con la opinión de la Comisión Federal de Competencia Económica, que realice, en su caso, algún tipo de separación legal, funcional, contable u operativa entre las actividades permisionadas, y demás acciones a que hace referencia el artículo 83 de la LH</t>
  </si>
  <si>
    <t>El Permisionario, además de las obligaciones señaladas en el artículo 84 de la LH, deberá:</t>
  </si>
  <si>
    <t>Realizar la medición sobre el volumen y especificaciones de los productos recibidos, transportados y entregados, de conformidad con la normatividad vigente</t>
  </si>
  <si>
    <t>Entregar la información que refiere el “Formato de Obligaciones” publicado en la página electrónica www.cre.gob.mx de esta Comisión, en los plazos ahí señalados, de conformidad con el artículo 58 del Reglamento</t>
  </si>
  <si>
    <t>Cumplir con la regulación y con las disposiciones administrativas de carácter general que esta Comisión emita con el propósito de regular la actividad de transporte, de conformidad con la LH, el Reglamento y demás disposiciones aplicables</t>
  </si>
  <si>
    <t>El Permisionario, de conformidad con el artículo 84 de la LH y de los artículos 58 y 88 del Reglamento deberá dar cumplimiento a los procedimientos de registro de pedidos en la plataforma de Registro de Transacciones Comerciales, que en su momento ponga a disposición esta Comisión, con el objeto de registrar volúmenes manejados, calidad, precios aplicados, e ingresos, para efectos de contar con un registro estadístico de las transacciones comerciales y supervisar las entradas y salidas de los petrolíferos en los sistemas permisionados, así como la evolución de los mercados</t>
  </si>
  <si>
    <t>Las cesiones del Permiso deberán tramitarse a través de una solicitud de modificación de Permiso, de conformidad con el artículo 53 de la LH y 49 del Reglamento</t>
  </si>
  <si>
    <t>El presente permiso se otorga sin perjuicio del cumplimiento de las obligaciones o la obtención de las autorizaciones o permisos establecidos por otras autoridades federales o locales; sin embargo, para poder realizar la actividad permisionada será necesario cumplir con dichas obligaciones u obtener las referidas autorizaciones o permisos</t>
  </si>
  <si>
    <t>Francisco J. Salazar Diez de Sollano</t>
  </si>
  <si>
    <t>Presidente</t>
  </si>
  <si>
    <t>Marcelino Madrigal Martínez</t>
  </si>
  <si>
    <t>Noé Navarrete González</t>
  </si>
  <si>
    <t>Comisionado</t>
  </si>
  <si>
    <t>Cecilia Montserrat Ramiro Ximénez</t>
  </si>
  <si>
    <t>Jesús Serrano Landeros</t>
  </si>
  <si>
    <t>Comisionada</t>
  </si>
  <si>
    <t xml:space="preserve">Comisionado </t>
  </si>
  <si>
    <t>Guillermo Zúñiga Martínez</t>
  </si>
  <si>
    <r>
      <t>1.</t>
    </r>
    <r>
      <rPr>
        <b/>
        <sz val="7"/>
        <color theme="1"/>
        <rFont val="Times New Roman"/>
        <family val="1"/>
      </rPr>
      <t xml:space="preserve">    </t>
    </r>
    <r>
      <rPr>
        <b/>
        <sz val="10"/>
        <color theme="1"/>
        <rFont val="Arial"/>
        <family val="2"/>
      </rPr>
      <t>Objeto de Permiso y vigencia</t>
    </r>
  </si>
  <si>
    <r>
      <t>2.</t>
    </r>
    <r>
      <rPr>
        <b/>
        <sz val="7"/>
        <color theme="1"/>
        <rFont val="Times New Roman"/>
        <family val="1"/>
      </rPr>
      <t xml:space="preserve">    </t>
    </r>
    <r>
      <rPr>
        <b/>
        <sz val="10"/>
        <color theme="1"/>
        <rFont val="Arial"/>
        <family val="2"/>
      </rPr>
      <t>Disposiciones Jurídicas Aplicables</t>
    </r>
  </si>
  <si>
    <r>
      <t>3.</t>
    </r>
    <r>
      <rPr>
        <b/>
        <sz val="7"/>
        <color theme="1"/>
        <rFont val="Times New Roman"/>
        <family val="1"/>
      </rPr>
      <t xml:space="preserve">    </t>
    </r>
    <r>
      <rPr>
        <b/>
        <sz val="10"/>
        <color theme="1"/>
        <rFont val="Arial"/>
        <family val="2"/>
      </rPr>
      <t xml:space="preserve">Descripción de los vehículos, rutas e inversión </t>
    </r>
  </si>
  <si>
    <r>
      <t>4.</t>
    </r>
    <r>
      <rPr>
        <b/>
        <sz val="7"/>
        <color theme="1"/>
        <rFont val="Times New Roman"/>
        <family val="1"/>
      </rPr>
      <t xml:space="preserve">    </t>
    </r>
    <r>
      <rPr>
        <b/>
        <sz val="10"/>
        <color theme="1"/>
        <rFont val="Arial"/>
        <family val="2"/>
      </rPr>
      <t xml:space="preserve">Inicio de operaciones </t>
    </r>
  </si>
  <si>
    <r>
      <t>5.</t>
    </r>
    <r>
      <rPr>
        <b/>
        <sz val="7"/>
        <color theme="1"/>
        <rFont val="Times New Roman"/>
        <family val="1"/>
      </rPr>
      <t xml:space="preserve">    </t>
    </r>
    <r>
      <rPr>
        <b/>
        <sz val="10"/>
        <color theme="1"/>
        <rFont val="Arial"/>
        <family val="2"/>
      </rPr>
      <t>Estructura accionaria y de capital social [Para el caso de Persona Moral]</t>
    </r>
  </si>
  <si>
    <t>El Permisionario es una sociedad mercantil constituida de conformidad con la legislación mexicana, y cuenta con una estructura accionaria y de capital como se muestra en el Anexo 2, que forma parte integrante del Permiso como si a la letra se insertase</t>
  </si>
  <si>
    <r>
      <t>6.</t>
    </r>
    <r>
      <rPr>
        <b/>
        <sz val="7"/>
        <color theme="1"/>
        <rFont val="Times New Roman"/>
        <family val="1"/>
      </rPr>
      <t xml:space="preserve">    </t>
    </r>
    <r>
      <rPr>
        <b/>
        <sz val="10"/>
        <color theme="1"/>
        <rFont val="Arial"/>
        <family val="2"/>
      </rPr>
      <t>Integración vertical y control corporativo [Para el caso de Persona Moral]</t>
    </r>
  </si>
  <si>
    <r>
      <t>7.</t>
    </r>
    <r>
      <rPr>
        <b/>
        <sz val="7"/>
        <color theme="1"/>
        <rFont val="Times New Roman"/>
        <family val="1"/>
      </rPr>
      <t xml:space="preserve">    </t>
    </r>
    <r>
      <rPr>
        <b/>
        <sz val="10"/>
        <color theme="1"/>
        <rFont val="Arial"/>
        <family val="2"/>
      </rPr>
      <t>Responsabilidad en cuanto al operador de la estación de servicio</t>
    </r>
  </si>
  <si>
    <r>
      <t>8.</t>
    </r>
    <r>
      <rPr>
        <b/>
        <sz val="7"/>
        <color theme="1"/>
        <rFont val="Times New Roman"/>
        <family val="1"/>
      </rPr>
      <t xml:space="preserve">    </t>
    </r>
    <r>
      <rPr>
        <b/>
        <sz val="10"/>
        <color theme="1"/>
        <rFont val="Arial"/>
        <family val="2"/>
      </rPr>
      <t>Obligaciones generales</t>
    </r>
  </si>
  <si>
    <r>
      <t xml:space="preserve">             </t>
    </r>
    <r>
      <rPr>
        <b/>
        <sz val="10"/>
        <color theme="1"/>
        <rFont val="Arial"/>
        <family val="2"/>
      </rPr>
      <t>I.</t>
    </r>
    <r>
      <rPr>
        <b/>
        <sz val="7"/>
        <color theme="1"/>
        <rFont val="Times New Roman"/>
        <family val="1"/>
      </rPr>
      <t xml:space="preserve">        </t>
    </r>
    <r>
      <rPr>
        <b/>
        <sz val="10"/>
        <color theme="1"/>
        <rFont val="Arial"/>
        <family val="2"/>
      </rPr>
      <t> </t>
    </r>
  </si>
  <si>
    <t xml:space="preserve">Contratar y mantener vigentes los seguros por daños, incluyendo aquellos para cubrir daños a terceros, de conformidad con los requisitos que para tal efecto establezca la Agencia Nacional de Seguridad Industrial y de Protección al Medio Ambiente del Sector Hidrocarburos (Agencia), para el periodo de operación. </t>
  </si>
  <si>
    <r>
      <t xml:space="preserve">           </t>
    </r>
    <r>
      <rPr>
        <b/>
        <sz val="10"/>
        <color theme="1"/>
        <rFont val="Arial"/>
        <family val="2"/>
      </rPr>
      <t>II.</t>
    </r>
    <r>
      <rPr>
        <b/>
        <sz val="7"/>
        <color theme="1"/>
        <rFont val="Times New Roman"/>
        <family val="1"/>
      </rPr>
      <t xml:space="preserve">        </t>
    </r>
    <r>
      <rPr>
        <b/>
        <sz val="10"/>
        <color theme="1"/>
        <rFont val="Arial"/>
        <family val="2"/>
      </rPr>
      <t> </t>
    </r>
  </si>
  <si>
    <r>
      <t xml:space="preserve">          </t>
    </r>
    <r>
      <rPr>
        <b/>
        <sz val="10"/>
        <color theme="1"/>
        <rFont val="Arial"/>
        <family val="2"/>
      </rPr>
      <t>III.</t>
    </r>
    <r>
      <rPr>
        <b/>
        <sz val="7"/>
        <color theme="1"/>
        <rFont val="Times New Roman"/>
        <family val="1"/>
      </rPr>
      <t xml:space="preserve">        </t>
    </r>
    <r>
      <rPr>
        <b/>
        <sz val="10"/>
        <color theme="1"/>
        <rFont val="Arial"/>
        <family val="2"/>
      </rPr>
      <t> </t>
    </r>
  </si>
  <si>
    <t>Realizar la actividad de transporte de productos de procedencia lícita, para lo cual deberá marcar o trazar el producto, en su caso, de conformidad con las disposiciones que para ello emita la Comisión</t>
  </si>
  <si>
    <r>
      <t xml:space="preserve">          </t>
    </r>
    <r>
      <rPr>
        <b/>
        <sz val="10"/>
        <color theme="1"/>
        <rFont val="Arial"/>
        <family val="2"/>
      </rPr>
      <t>IV.</t>
    </r>
    <r>
      <rPr>
        <b/>
        <sz val="7"/>
        <color theme="1"/>
        <rFont val="Times New Roman"/>
        <family val="1"/>
      </rPr>
      <t xml:space="preserve">        </t>
    </r>
    <r>
      <rPr>
        <b/>
        <sz val="10"/>
        <color theme="1"/>
        <rFont val="Arial"/>
        <family val="2"/>
      </rPr>
      <t> </t>
    </r>
  </si>
  <si>
    <t>Contratar y mantener vigente un servicio para el Sistema de posicionamiento global (GPS) para cada unidad vehicular.</t>
  </si>
  <si>
    <r>
      <t xml:space="preserve">           </t>
    </r>
    <r>
      <rPr>
        <b/>
        <sz val="10"/>
        <color theme="1"/>
        <rFont val="Arial"/>
        <family val="2"/>
      </rPr>
      <t>V.</t>
    </r>
    <r>
      <rPr>
        <b/>
        <sz val="7"/>
        <color theme="1"/>
        <rFont val="Times New Roman"/>
        <family val="1"/>
      </rPr>
      <t xml:space="preserve">        </t>
    </r>
    <r>
      <rPr>
        <b/>
        <sz val="10"/>
        <color theme="1"/>
        <rFont val="Arial"/>
        <family val="2"/>
      </rPr>
      <t> </t>
    </r>
  </si>
  <si>
    <r>
      <t xml:space="preserve">          </t>
    </r>
    <r>
      <rPr>
        <b/>
        <sz val="10"/>
        <color theme="1"/>
        <rFont val="Arial"/>
        <family val="2"/>
      </rPr>
      <t>VI.</t>
    </r>
    <r>
      <rPr>
        <b/>
        <sz val="7"/>
        <color theme="1"/>
        <rFont val="Times New Roman"/>
        <family val="1"/>
      </rPr>
      <t xml:space="preserve">        </t>
    </r>
    <r>
      <rPr>
        <b/>
        <sz val="10"/>
        <color theme="1"/>
        <rFont val="Arial"/>
        <family val="2"/>
      </rPr>
      <t> </t>
    </r>
  </si>
  <si>
    <r>
      <t>9.</t>
    </r>
    <r>
      <rPr>
        <b/>
        <sz val="7"/>
        <color theme="1"/>
        <rFont val="Times New Roman"/>
        <family val="1"/>
      </rPr>
      <t xml:space="preserve">    </t>
    </r>
    <r>
      <rPr>
        <b/>
        <sz val="10"/>
        <color theme="1"/>
        <rFont val="Arial"/>
        <family val="2"/>
      </rPr>
      <t>Transacciones comerciales</t>
    </r>
  </si>
  <si>
    <r>
      <t>10.</t>
    </r>
    <r>
      <rPr>
        <b/>
        <sz val="7"/>
        <color theme="1"/>
        <rFont val="Times New Roman"/>
        <family val="1"/>
      </rPr>
      <t xml:space="preserve"> </t>
    </r>
    <r>
      <rPr>
        <b/>
        <sz val="10"/>
        <color theme="1"/>
        <rFont val="Arial"/>
        <family val="2"/>
      </rPr>
      <t xml:space="preserve">Entrega de información a un mes del otorgamiento </t>
    </r>
  </si>
  <si>
    <r>
      <t>i.</t>
    </r>
    <r>
      <rPr>
        <sz val="7"/>
        <color theme="1"/>
        <rFont val="Times New Roman"/>
        <family val="1"/>
      </rPr>
      <t xml:space="preserve">  </t>
    </r>
    <r>
      <rPr>
        <sz val="10"/>
        <color theme="1"/>
        <rFont val="Arial"/>
        <family val="2"/>
      </rPr>
      <t>Entregar la información que acredite la contratación y vigencia de los seguros, incluyendo daños a terceros, por la actividad regulada de expendio al público de gasolinas en estación de servicio.</t>
    </r>
  </si>
  <si>
    <r>
      <t>ii.</t>
    </r>
    <r>
      <rPr>
        <sz val="7"/>
        <color theme="1"/>
        <rFont val="Times New Roman"/>
        <family val="1"/>
      </rPr>
      <t xml:space="preserve"> </t>
    </r>
    <r>
      <rPr>
        <sz val="10"/>
        <color theme="1"/>
        <rFont val="Arial"/>
        <family val="2"/>
      </rPr>
      <t xml:space="preserve"> Entregar la información sobre el GPS contratado para cada unidad vehicular.   </t>
    </r>
  </si>
  <si>
    <r>
      <t>iii.</t>
    </r>
    <r>
      <rPr>
        <sz val="7"/>
        <color theme="1"/>
        <rFont val="Times New Roman"/>
        <family val="1"/>
      </rPr>
      <t xml:space="preserve">            </t>
    </r>
    <r>
      <rPr>
        <sz val="10"/>
        <color theme="1"/>
        <rFont val="Arial"/>
        <family val="2"/>
      </rPr>
      <t>Entregar el listado de fletes a aplicar para cada destino.</t>
    </r>
  </si>
  <si>
    <r>
      <t>11.</t>
    </r>
    <r>
      <rPr>
        <b/>
        <sz val="7"/>
        <color theme="1"/>
        <rFont val="Times New Roman"/>
        <family val="1"/>
      </rPr>
      <t xml:space="preserve"> </t>
    </r>
    <r>
      <rPr>
        <b/>
        <sz val="10"/>
        <color theme="1"/>
        <rFont val="Arial"/>
        <family val="2"/>
      </rPr>
      <t>Cesiones del Permiso</t>
    </r>
  </si>
  <si>
    <r>
      <t>12.</t>
    </r>
    <r>
      <rPr>
        <b/>
        <sz val="7"/>
        <color theme="1"/>
        <rFont val="Times New Roman"/>
        <family val="1"/>
      </rPr>
      <t xml:space="preserve"> </t>
    </r>
    <r>
      <rPr>
        <b/>
        <sz val="10"/>
        <color theme="1"/>
        <rFont val="Arial"/>
        <family val="2"/>
      </rPr>
      <t xml:space="preserve"> Otorgamiento</t>
    </r>
  </si>
  <si>
    <t>Formato</t>
  </si>
  <si>
    <t>Número de permiso</t>
  </si>
  <si>
    <t>Razón social o nombre de la persona física</t>
  </si>
  <si>
    <t>Inversión aproximada (pesos)</t>
  </si>
  <si>
    <t>Fecha de inicio de operaciones</t>
  </si>
  <si>
    <t>Medio de transporte distinto a ducto</t>
  </si>
  <si>
    <t>ANEXO</t>
  </si>
  <si>
    <t>ESTRUCTURA ACCIONARIA</t>
  </si>
  <si>
    <t>LISTADO DE UNIDADES</t>
  </si>
  <si>
    <t>Número de circulación</t>
  </si>
  <si>
    <t>Número de matrícula</t>
  </si>
  <si>
    <t>Número de serie de la unidad</t>
  </si>
  <si>
    <t>Permiso/registro de la Secretaría de Comunicaciones y Transportes (SCT)</t>
  </si>
  <si>
    <t>Número consecutivo</t>
  </si>
  <si>
    <t>Capacidad del tanque (litros)</t>
  </si>
  <si>
    <t>Listado y tipo de remolques, y en su caso de tractocamiones</t>
  </si>
  <si>
    <t>Permisos y registros de la Secretaría de Comunicaciones y Transportes (SCT)</t>
  </si>
  <si>
    <t>Capacidad del semirremolque (litros)</t>
  </si>
  <si>
    <t>Listado y tipo de carrotanque</t>
  </si>
  <si>
    <t>Listado y tipo de vehículo</t>
  </si>
  <si>
    <t>Capacidad del carrotanque (litros)</t>
  </si>
  <si>
    <t>SEMIRREMOLQUES O CARROTOLVA</t>
  </si>
  <si>
    <t>AUTOTANQUES</t>
  </si>
  <si>
    <t>CARROTANQUE</t>
  </si>
  <si>
    <t>Fecha de inicio de operaciones, en caso de estar operando (formato DD-MM-AAAA)</t>
  </si>
  <si>
    <t>Fecha inicio operaciones</t>
  </si>
  <si>
    <t>a. Inversiones en activos</t>
  </si>
  <si>
    <t>Número</t>
  </si>
  <si>
    <t>Inversiones Activo Fijo</t>
  </si>
  <si>
    <t xml:space="preserve">Valor de la inversión neta </t>
  </si>
  <si>
    <t>Ejemplo: 1</t>
  </si>
  <si>
    <t>Ejemplo: 825,452.25</t>
  </si>
  <si>
    <t>Total de inversiones en activo  fijo</t>
  </si>
  <si>
    <r>
      <t xml:space="preserve">* Deberá revisar el formulario auotocompletado </t>
    </r>
    <r>
      <rPr>
        <i/>
        <sz val="11"/>
        <color theme="1"/>
        <rFont val="Arial Narrow"/>
        <family val="2"/>
      </rPr>
      <t xml:space="preserve"> Anexo III Hoja de Identificación</t>
    </r>
    <r>
      <rPr>
        <sz val="11"/>
        <color theme="1"/>
        <rFont val="Arial Narrow"/>
        <family val="2"/>
      </rPr>
      <t>, verificando que la información ahí contenida sea correcta. Dado que se trata de campos autollenados, caso de que exista algún error deberá revisar sus datos en esta hoja de Requisitos.</t>
    </r>
  </si>
  <si>
    <t>Anexo II Hoja de Identificación</t>
  </si>
  <si>
    <t>Ejemplo: autotanques</t>
  </si>
  <si>
    <t>Hoja de identificación con datos generales de la solicitud de permiso</t>
  </si>
  <si>
    <r>
      <t xml:space="preserve">* Deberá llenar el formulario </t>
    </r>
    <r>
      <rPr>
        <i/>
        <sz val="11"/>
        <color theme="1"/>
        <rFont val="Arial Narrow"/>
        <family val="2"/>
      </rPr>
      <t xml:space="preserve"> Anexo IV Listado de unidades</t>
    </r>
    <r>
      <rPr>
        <sz val="11"/>
        <color theme="1"/>
        <rFont val="Arial Narrow"/>
        <family val="2"/>
      </rPr>
      <t xml:space="preserve">, capturando para cada unidad la información ahí contenida, la cual deberá corresponder con la información documental que se ingrese como parte de la solicitud de permiso. </t>
    </r>
  </si>
  <si>
    <t>Anexo IV Listado de unidades</t>
  </si>
  <si>
    <t xml:space="preserve"> Núm. PL/[1]/TRA/OM/2015</t>
  </si>
  <si>
    <t>PERMISO DE TRANSPORTE POR [MEDIOS DISTINTOS A DUCTO, Auto tanque, Semirremolque, Carrotanque 2] DE PETROLÍFEROS</t>
  </si>
  <si>
    <t>Hoja de identificación y listado de unidades</t>
  </si>
  <si>
    <t>Inversiones (Artículo 50 fracción V de la LH y  51, fracción IV del Reglamento)</t>
  </si>
  <si>
    <t>RES/145/2017</t>
  </si>
  <si>
    <t>*Llenar formato anexo de carta compromiso, según corresponda persona física o moral. * En su caso adjuntar copia escaneada de la carátula, póliza y recibo de pago de los seguros vigentes.</t>
  </si>
  <si>
    <t>Formato de carta compromiso de cumplimiento de normatividad y obtención de autorizaciones</t>
  </si>
  <si>
    <t>Fecha:</t>
  </si>
  <si>
    <r>
      <t xml:space="preserve">BAJO PROTESTA DE DECIR VERDAD, </t>
    </r>
    <r>
      <rPr>
        <sz val="14"/>
        <color theme="1"/>
        <rFont val="Arial Narrow"/>
        <family val="2"/>
      </rPr>
      <t>en pleno conocimiento de las penas que se imponen a quienes cometen el delito de falsedad de declaraciones  atentamente manifiesto:</t>
    </r>
  </si>
  <si>
    <t>Atentamente,</t>
  </si>
  <si>
    <t>Representante legal</t>
  </si>
  <si>
    <t>Manifiesto bajo protesta de decir verdad, que los datos y compromisos asentados en la presente solicitud serán cumplidos y verificables en cualquier momento por esta Comisión.</t>
  </si>
  <si>
    <t>Anexo V Carta Compromiso</t>
  </si>
  <si>
    <r>
      <t>El FORMATO CRE No. 2 está dividido en siete  hojas de cálculo, ésta primera hoja</t>
    </r>
    <r>
      <rPr>
        <i/>
        <sz val="11"/>
        <rFont val="Arial Narrow"/>
        <family val="2"/>
      </rPr>
      <t xml:space="preserve"> CRE 2 Carátula</t>
    </r>
    <r>
      <rPr>
        <sz val="11"/>
        <rFont val="Arial Narrow"/>
        <family val="2"/>
      </rPr>
      <t xml:space="preserve"> contiene la presentación e instrucciones generales para el llenado del formato, la segunda hoja </t>
    </r>
    <r>
      <rPr>
        <i/>
        <sz val="11"/>
        <rFont val="Arial Narrow"/>
        <family val="2"/>
      </rPr>
      <t>CRE 2 Requisitos</t>
    </r>
    <r>
      <rPr>
        <sz val="11"/>
        <rFont val="Arial Narrow"/>
        <family val="2"/>
      </rPr>
      <t xml:space="preserve"> contiene campos de llenado obligatorio o instrucciones para que el solicitante adjunte archivos con infomación específica,  la hoja </t>
    </r>
    <r>
      <rPr>
        <i/>
        <sz val="11"/>
        <rFont val="Arial Narrow"/>
        <family val="2"/>
      </rPr>
      <t>CRE 2 Anexo</t>
    </r>
    <r>
      <rPr>
        <sz val="11"/>
        <rFont val="Arial Narrow"/>
        <family val="2"/>
      </rPr>
      <t xml:space="preserve">  contiene un formato que deberán llenar solamente los solicitantes de  permiso cuyos sistemas se encuentran ya en operaciones, la hoja </t>
    </r>
    <r>
      <rPr>
        <i/>
        <sz val="11"/>
        <rFont val="Arial Narrow"/>
        <family val="2"/>
      </rPr>
      <t>CRE 2 Carta seguros</t>
    </r>
    <r>
      <rPr>
        <sz val="11"/>
        <rFont val="Arial Narrow"/>
        <family val="2"/>
      </rPr>
      <t xml:space="preserve"> contiene un formato que deberá llenar para el compromiso de cumplir con la obligación de contratación de los seguros necesarios para llevar a cabo la actividad regulada, la hoja </t>
    </r>
    <r>
      <rPr>
        <i/>
        <sz val="11"/>
        <rFont val="Arial Narrow"/>
        <family val="2"/>
      </rPr>
      <t>Anexo II Hoja de ident</t>
    </r>
    <r>
      <rPr>
        <sz val="11"/>
        <rFont val="Arial Narrow"/>
        <family val="2"/>
      </rPr>
      <t xml:space="preserve"> contiene un formulario de autollenado con los datos generales  (revise cuidadosamente este formulario y en el caso de algún error deberá regresar a la hoja </t>
    </r>
    <r>
      <rPr>
        <i/>
        <sz val="11"/>
        <rFont val="Arial Narrow"/>
        <family val="2"/>
      </rPr>
      <t>CRE 2 Requisitos</t>
    </r>
    <r>
      <rPr>
        <sz val="11"/>
        <rFont val="Arial Narrow"/>
        <family val="2"/>
      </rPr>
      <t xml:space="preserve"> para llenar correctamente su información), la hoja</t>
    </r>
    <r>
      <rPr>
        <i/>
        <sz val="11"/>
        <rFont val="Arial Narrow"/>
        <family val="2"/>
      </rPr>
      <t xml:space="preserve"> Anexo III Estructura accionaria</t>
    </r>
    <r>
      <rPr>
        <sz val="11"/>
        <rFont val="Arial Narrow"/>
        <family val="2"/>
      </rPr>
      <t xml:space="preserve"> contiene un formato para que el solicitante presente en un diagrama esquemático la estructura accionaria de la empresa en el caso de personas morales (deberá editar utilizando las herramientas de dibujo de Excel el esquema que se incluye como ejemplo para adecuarlo a la estructura accionaria de la empresa solicitante de permiso), finalmente la hoja</t>
    </r>
    <r>
      <rPr>
        <i/>
        <sz val="11"/>
        <rFont val="Arial Narrow"/>
        <family val="2"/>
      </rPr>
      <t xml:space="preserve"> Anexo IV Listado de unidades</t>
    </r>
    <r>
      <rPr>
        <sz val="11"/>
        <rFont val="Arial Narrow"/>
        <family val="2"/>
      </rPr>
      <t xml:space="preserve"> contiene un formato con el desglose de las unidades (autotanques, semirremolques o carrotolvas, carrotanques) que eventualmente estarán amparadas por el permiso de transporte , deberá capturar los datos ahí requeridos y la información deberá corresponder con el soporte documental que se adjuntará a la solicitud de permiso conforme a lo requerido en la hoja </t>
    </r>
    <r>
      <rPr>
        <i/>
        <sz val="11"/>
        <rFont val="Arial Narrow"/>
        <family val="2"/>
      </rPr>
      <t>CRE 2 Requisitos</t>
    </r>
    <r>
      <rPr>
        <sz val="11"/>
        <rFont val="Arial Narrow"/>
        <family val="2"/>
      </rPr>
      <t>. Finalmente la hoja Anexo V Carta compromiso   respecto al cumplimiento con la normatividad aplicable y las mejores prácticas del sector hidrocarburos, a cumplir con la normatividad que en su momento la autoridad competente emita  y obtener las autorizaciones por parte de otras autoridades necesarias para el desarrollo y ejecución del proyecto.</t>
    </r>
  </si>
  <si>
    <t>La información correspondiente a inversiones es el valor del activo fijo neto del balance de los últimos estados financieros y deberá especificar en el cuadro a continuación la fecha de dichos estados financieros:</t>
  </si>
  <si>
    <t>* Anexar documento electrónico del dictamen de verificación.  * Llenar formato anexo de carta compromiso.</t>
  </si>
  <si>
    <t>Número del permiso del comercializador del producto expedido por la CRE o en su caso número de permiso del importador del producto expedido por la Sener.</t>
  </si>
  <si>
    <t>10. Nombre y participación de los socios o accionistas</t>
  </si>
  <si>
    <t>Nombre</t>
  </si>
  <si>
    <t>% de participación</t>
  </si>
  <si>
    <t xml:space="preserve">1. Que el diseño de las instalaciones y equipos que son y serán utilizados para el transporte por medios distintos a ducto son acordes con la normatividad aplicable y las mejores prácticas de la industria del sector hidrocarburos. </t>
  </si>
  <si>
    <t>Propiedad del producto  (Artículo 71 LH)</t>
  </si>
  <si>
    <t>Facturas que amparen el producto que se transporta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</si>
</sst>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43" formatCode="_-* #,##0.00_-;\-* #,##0.00_-;_-* &quot;-&quot;??_-;_-@_-"/>
    <numFmt numFmtId="164" formatCode="_-&quot;$&quot;* #,##0_-;\-&quot;$&quot;* #,##0_-;_-&quot;$&quot;* &quot;-&quot;??_-;_-@_-"/>
    <numFmt numFmtId="165" formatCode="#,##0.00_ ;[Red]\-#,##0.00\ "/>
    <numFmt numFmtId="166" formatCode="[$-80A]d&quot; de &quot;mmmm&quot; de &quot;yyyy;@"/>
  </numFmts>
  <fonts count="43"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sz val="11"/>
      <color theme="2"/>
      <name val="Arial Narrow"/>
      <family val="2"/>
    </font>
    <font>
      <sz val="8"/>
      <color rgb="FF000000"/>
      <name val="Segoe UI"/>
      <family val="2"/>
    </font>
    <font>
      <sz val="9"/>
      <color theme="1"/>
      <name val="Arial Narrow"/>
      <family val="2"/>
    </font>
    <font>
      <b/>
      <sz val="12"/>
      <color theme="1"/>
      <name val="Arial Narrow"/>
      <family val="2"/>
    </font>
    <font>
      <sz val="11"/>
      <color theme="0"/>
      <name val="Arial Narrow"/>
      <family val="2"/>
    </font>
    <font>
      <sz val="16"/>
      <color theme="1"/>
      <name val="Arial Narrow"/>
      <family val="2"/>
    </font>
    <font>
      <i/>
      <sz val="11"/>
      <name val="Arial Narrow"/>
      <family val="2"/>
    </font>
    <font>
      <sz val="11"/>
      <color rgb="FFFF0000"/>
      <name val="Arial Narrow"/>
      <family val="2"/>
    </font>
    <font>
      <sz val="12"/>
      <color theme="1"/>
      <name val="Arial Narrow"/>
      <family val="2"/>
    </font>
    <font>
      <b/>
      <sz val="9"/>
      <color indexed="81"/>
      <name val="Tahoma"/>
      <family val="2"/>
    </font>
    <font>
      <u/>
      <sz val="11"/>
      <color theme="10"/>
      <name val="Calibri"/>
      <family val="2"/>
      <scheme val="minor"/>
    </font>
    <font>
      <b/>
      <sz val="11"/>
      <color theme="1"/>
      <name val="Calibri"/>
      <family val="2"/>
      <scheme val="minor"/>
    </font>
    <font>
      <sz val="10"/>
      <color theme="1"/>
      <name val="Arial"/>
      <family val="2"/>
    </font>
    <font>
      <b/>
      <sz val="10"/>
      <color theme="1"/>
      <name val="Arial"/>
      <family val="2"/>
    </font>
    <font>
      <b/>
      <sz val="7"/>
      <color theme="1"/>
      <name val="Times New Roman"/>
      <family val="1"/>
    </font>
    <font>
      <sz val="7"/>
      <color theme="1"/>
      <name val="Times New Roman"/>
      <family val="1"/>
    </font>
    <font>
      <u/>
      <sz val="11"/>
      <color theme="0"/>
      <name val="Calibri"/>
      <family val="2"/>
      <scheme val="minor"/>
    </font>
    <font>
      <b/>
      <u/>
      <sz val="11"/>
      <color rgb="FF000000"/>
      <name val="Arial Narrow"/>
      <family val="2"/>
    </font>
    <font>
      <sz val="11"/>
      <color rgb="FF000000"/>
      <name val="Arial Narrow"/>
      <family val="2"/>
    </font>
    <font>
      <b/>
      <sz val="11"/>
      <color rgb="FF000000"/>
      <name val="Arial Narrow"/>
      <family val="2"/>
    </font>
    <font>
      <b/>
      <sz val="10"/>
      <color rgb="FF000000"/>
      <name val="Arial Narrow"/>
      <family val="2"/>
    </font>
    <font>
      <i/>
      <sz val="11"/>
      <color rgb="FF5B9BD5"/>
      <name val="Arial Narrow"/>
      <family val="2"/>
    </font>
    <font>
      <sz val="9"/>
      <color rgb="FF000000"/>
      <name val="Tahoma"/>
      <family val="2"/>
    </font>
    <font>
      <b/>
      <sz val="11"/>
      <color theme="0"/>
      <name val="Calibri"/>
      <family val="2"/>
      <scheme val="minor"/>
    </font>
    <font>
      <sz val="11"/>
      <color theme="0"/>
      <name val="Calibri"/>
      <family val="2"/>
      <scheme val="minor"/>
    </font>
    <font>
      <b/>
      <sz val="12"/>
      <color theme="1"/>
      <name val="Arial"/>
      <family val="2"/>
    </font>
    <font>
      <b/>
      <sz val="10"/>
      <color theme="0"/>
      <name val="Arial"/>
      <family val="2"/>
    </font>
    <font>
      <b/>
      <sz val="11"/>
      <color rgb="FFFF0000"/>
      <name val="Arial Narrow"/>
      <family val="2"/>
    </font>
    <font>
      <sz val="9"/>
      <color indexed="81"/>
      <name val="Tahoma"/>
      <family val="2"/>
    </font>
    <font>
      <sz val="14"/>
      <color theme="1"/>
      <name val="Arial Narrow"/>
      <family val="2"/>
    </font>
    <font>
      <sz val="14"/>
      <color theme="0"/>
      <name val="Arial Narrow"/>
      <family val="2"/>
    </font>
    <font>
      <b/>
      <sz val="14"/>
      <color theme="1"/>
      <name val="Arial Narrow"/>
      <family val="2"/>
    </font>
    <font>
      <i/>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rgb="FFFFFFFF"/>
        <bgColor rgb="FF000000"/>
      </patternFill>
    </fill>
    <fill>
      <patternFill patternType="solid">
        <fgColor rgb="FFF2F2F2"/>
        <bgColor rgb="FF000000"/>
      </patternFill>
    </fill>
    <fill>
      <patternFill patternType="solid">
        <fgColor theme="0"/>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0" fontId="20" fillId="0" borderId="0" applyNumberFormat="0" applyFill="0" applyBorder="0" applyAlignment="0" applyProtection="0"/>
    <xf numFmtId="44" fontId="1" fillId="0" borderId="0" applyFont="0" applyFill="0" applyBorder="0" applyAlignment="0" applyProtection="0"/>
  </cellStyleXfs>
  <cellXfs count="244">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3" fillId="2" borderId="1" xfId="0" applyFont="1" applyFill="1" applyBorder="1"/>
    <xf numFmtId="0" fontId="5"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6" fillId="2" borderId="0" xfId="0" applyFont="1" applyFill="1"/>
    <xf numFmtId="0" fontId="3" fillId="2" borderId="0" xfId="0" applyFont="1" applyFill="1" applyBorder="1" applyAlignment="1">
      <alignment horizontal="center" vertical="center" wrapText="1"/>
    </xf>
    <xf numFmtId="0" fontId="3" fillId="2" borderId="0" xfId="0" applyFont="1" applyFill="1" applyBorder="1" applyAlignment="1">
      <alignment horizontal="center"/>
    </xf>
    <xf numFmtId="0" fontId="3" fillId="2" borderId="0" xfId="0" applyFont="1" applyFill="1" applyAlignment="1">
      <alignment horizontal="distributed" wrapText="1"/>
    </xf>
    <xf numFmtId="0" fontId="3" fillId="3" borderId="1" xfId="0" applyFont="1" applyFill="1" applyBorder="1"/>
    <xf numFmtId="0" fontId="3" fillId="4" borderId="1" xfId="0" applyFont="1" applyFill="1" applyBorder="1"/>
    <xf numFmtId="0" fontId="3" fillId="5" borderId="1" xfId="0" applyFont="1" applyFill="1" applyBorder="1" applyAlignment="1">
      <alignment vertical="center" wrapText="1"/>
    </xf>
    <xf numFmtId="0" fontId="9" fillId="5" borderId="0" xfId="0" applyFont="1" applyFill="1" applyAlignment="1">
      <alignment horizontal="distributed" wrapText="1"/>
    </xf>
    <xf numFmtId="0" fontId="9" fillId="4" borderId="0" xfId="0" applyFont="1" applyFill="1" applyAlignment="1">
      <alignment horizontal="distributed" wrapText="1"/>
    </xf>
    <xf numFmtId="0" fontId="3" fillId="2" borderId="0" xfId="0" applyFont="1" applyFill="1" applyBorder="1" applyAlignment="1">
      <alignment horizontal="left" wrapText="1"/>
    </xf>
    <xf numFmtId="0" fontId="3" fillId="2" borderId="0" xfId="0" applyFont="1" applyFill="1" applyAlignment="1">
      <alignment horizontal="center" wrapText="1"/>
    </xf>
    <xf numFmtId="43" fontId="3" fillId="4" borderId="1" xfId="1" applyFont="1" applyFill="1" applyBorder="1"/>
    <xf numFmtId="43" fontId="3" fillId="3" borderId="1" xfId="1" applyFont="1" applyFill="1" applyBorder="1" applyAlignment="1">
      <alignment wrapText="1"/>
    </xf>
    <xf numFmtId="43" fontId="3" fillId="4" borderId="1" xfId="0" applyNumberFormat="1" applyFont="1" applyFill="1" applyBorder="1"/>
    <xf numFmtId="8" fontId="3" fillId="2" borderId="0" xfId="0" applyNumberFormat="1" applyFont="1" applyFill="1" applyBorder="1" applyAlignment="1">
      <alignment vertical="center"/>
    </xf>
    <xf numFmtId="0" fontId="4" fillId="2" borderId="0" xfId="0" applyFont="1" applyFill="1" applyAlignment="1">
      <alignment wrapText="1"/>
    </xf>
    <xf numFmtId="0" fontId="3" fillId="2" borderId="0" xfId="0" applyFont="1" applyFill="1" applyBorder="1" applyAlignment="1">
      <alignment horizontal="center" wrapText="1"/>
    </xf>
    <xf numFmtId="43" fontId="3" fillId="2" borderId="0" xfId="0" applyNumberFormat="1" applyFont="1" applyFill="1" applyBorder="1"/>
    <xf numFmtId="0" fontId="7" fillId="2" borderId="0" xfId="0" applyFont="1" applyFill="1" applyBorder="1" applyAlignment="1">
      <alignment vertical="center"/>
    </xf>
    <xf numFmtId="0" fontId="3" fillId="5" borderId="2" xfId="0" applyFont="1" applyFill="1" applyBorder="1" applyAlignment="1">
      <alignment wrapText="1"/>
    </xf>
    <xf numFmtId="0" fontId="4" fillId="2" borderId="0" xfId="0" applyFont="1" applyFill="1" applyAlignment="1">
      <alignment horizontal="center"/>
    </xf>
    <xf numFmtId="0" fontId="4" fillId="2" borderId="0" xfId="0" applyFont="1" applyFill="1" applyAlignment="1">
      <alignment horizontal="left" vertical="center"/>
    </xf>
    <xf numFmtId="0" fontId="13" fillId="2" borderId="0" xfId="0" applyFont="1" applyFill="1" applyAlignment="1">
      <alignment horizontal="center"/>
    </xf>
    <xf numFmtId="0" fontId="12" fillId="2" borderId="0" xfId="0" applyFont="1" applyFill="1" applyAlignment="1">
      <alignment horizontal="justify" wrapText="1"/>
    </xf>
    <xf numFmtId="0" fontId="14" fillId="2" borderId="0" xfId="0" applyFont="1" applyFill="1"/>
    <xf numFmtId="0" fontId="3" fillId="2" borderId="1" xfId="0" applyFont="1" applyFill="1" applyBorder="1" applyAlignment="1" applyProtection="1">
      <alignment horizontal="center" vertical="center" wrapText="1"/>
      <protection hidden="1"/>
    </xf>
    <xf numFmtId="0" fontId="3" fillId="2" borderId="0" xfId="0" applyFont="1" applyFill="1" applyAlignment="1" applyProtection="1">
      <alignment wrapText="1"/>
      <protection hidden="1"/>
    </xf>
    <xf numFmtId="0" fontId="3" fillId="2" borderId="0" xfId="0" applyFont="1" applyFill="1" applyProtection="1">
      <protection hidden="1"/>
    </xf>
    <xf numFmtId="0" fontId="2" fillId="2" borderId="0" xfId="0" applyFont="1" applyFill="1" applyAlignment="1" applyProtection="1">
      <alignment vertical="center"/>
      <protection hidden="1"/>
    </xf>
    <xf numFmtId="0" fontId="3" fillId="2" borderId="0" xfId="0" applyFont="1" applyFill="1" applyAlignment="1" applyProtection="1">
      <alignment horizontal="justify" vertical="center" wrapText="1"/>
      <protection hidden="1"/>
    </xf>
    <xf numFmtId="0" fontId="4" fillId="2" borderId="0" xfId="0" applyFont="1" applyFill="1" applyProtection="1">
      <protection hidden="1"/>
    </xf>
    <xf numFmtId="0" fontId="3" fillId="2" borderId="0" xfId="0" applyFont="1" applyFill="1" applyAlignment="1" applyProtection="1">
      <alignment vertical="center" wrapText="1"/>
      <protection hidden="1"/>
    </xf>
    <xf numFmtId="0" fontId="3" fillId="2" borderId="0" xfId="0" applyFont="1" applyFill="1" applyBorder="1" applyAlignment="1" applyProtection="1">
      <alignment wrapText="1"/>
      <protection hidden="1"/>
    </xf>
    <xf numFmtId="0" fontId="4" fillId="2" borderId="0" xfId="0" applyFont="1" applyFill="1" applyAlignment="1" applyProtection="1">
      <alignment wrapText="1"/>
      <protection hidden="1"/>
    </xf>
    <xf numFmtId="0" fontId="4" fillId="2" borderId="0" xfId="0" applyFont="1" applyFill="1" applyAlignment="1" applyProtection="1">
      <alignment vertical="center"/>
      <protection hidden="1"/>
    </xf>
    <xf numFmtId="0" fontId="4" fillId="2" borderId="0" xfId="0" applyFont="1" applyFill="1" applyAlignment="1" applyProtection="1">
      <alignment horizontal="justify" vertical="center" wrapText="1"/>
      <protection hidden="1"/>
    </xf>
    <xf numFmtId="0" fontId="14" fillId="2" borderId="0" xfId="0" applyFont="1" applyFill="1" applyBorder="1" applyProtection="1">
      <protection locked="0"/>
    </xf>
    <xf numFmtId="0" fontId="12" fillId="3" borderId="1" xfId="0" applyFont="1" applyFill="1" applyBorder="1" applyAlignment="1" applyProtection="1">
      <alignment horizontal="center"/>
      <protection locked="0"/>
    </xf>
    <xf numFmtId="0" fontId="3" fillId="2" borderId="1" xfId="0" applyFont="1" applyFill="1" applyBorder="1" applyAlignment="1">
      <alignment horizontal="center" vertical="center" wrapText="1"/>
    </xf>
    <xf numFmtId="43" fontId="3" fillId="2" borderId="6" xfId="1" applyFont="1" applyFill="1" applyBorder="1"/>
    <xf numFmtId="0" fontId="3" fillId="2" borderId="1" xfId="0" applyFont="1" applyFill="1" applyBorder="1" applyAlignment="1">
      <alignment horizontal="center" wrapText="1"/>
    </xf>
    <xf numFmtId="0" fontId="10" fillId="2" borderId="0" xfId="0" applyFont="1" applyFill="1"/>
    <xf numFmtId="0" fontId="3" fillId="2" borderId="0" xfId="0" applyFont="1" applyFill="1" applyBorder="1" applyAlignment="1">
      <alignment horizontal="justify"/>
    </xf>
    <xf numFmtId="0" fontId="7" fillId="2" borderId="0" xfId="0" applyFont="1" applyFill="1"/>
    <xf numFmtId="0" fontId="3" fillId="2" borderId="0" xfId="0" applyFont="1" applyFill="1" applyAlignment="1">
      <alignment horizontal="center" vertical="center"/>
    </xf>
    <xf numFmtId="0" fontId="3" fillId="5" borderId="7" xfId="0" applyFont="1" applyFill="1" applyBorder="1" applyAlignment="1">
      <alignment wrapText="1"/>
    </xf>
    <xf numFmtId="0" fontId="9" fillId="2" borderId="0" xfId="0" applyFont="1" applyFill="1" applyAlignment="1">
      <alignment horizontal="distributed" wrapText="1"/>
    </xf>
    <xf numFmtId="0" fontId="14" fillId="2" borderId="0" xfId="0" applyFont="1" applyFill="1" applyBorder="1"/>
    <xf numFmtId="0" fontId="14" fillId="2" borderId="0" xfId="0" applyFont="1" applyFill="1" applyProtection="1">
      <protection locked="0" hidden="1"/>
    </xf>
    <xf numFmtId="0" fontId="14" fillId="2" borderId="5" xfId="0" applyFont="1" applyFill="1" applyBorder="1" applyAlignment="1">
      <alignment wrapText="1"/>
    </xf>
    <xf numFmtId="0" fontId="3" fillId="5" borderId="1" xfId="0" applyFont="1" applyFill="1" applyBorder="1" applyAlignment="1" applyProtection="1">
      <alignment wrapText="1"/>
      <protection hidden="1"/>
    </xf>
    <xf numFmtId="0" fontId="12" fillId="2" borderId="0" xfId="0" applyFont="1" applyFill="1" applyBorder="1" applyAlignment="1" applyProtection="1">
      <alignment horizontal="center"/>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3" fillId="5" borderId="1" xfId="0" applyFont="1" applyFill="1" applyBorder="1" applyAlignment="1" applyProtection="1">
      <alignment horizontal="justify" vertical="center"/>
      <protection hidden="1"/>
    </xf>
    <xf numFmtId="43" fontId="3" fillId="5" borderId="1" xfId="0" applyNumberFormat="1" applyFont="1" applyFill="1" applyBorder="1" applyProtection="1">
      <protection hidden="1"/>
    </xf>
    <xf numFmtId="0" fontId="3" fillId="5" borderId="1" xfId="0" applyFont="1" applyFill="1" applyBorder="1" applyProtection="1">
      <protection hidden="1"/>
    </xf>
    <xf numFmtId="0" fontId="13" fillId="2" borderId="0" xfId="0" applyFont="1" applyFill="1"/>
    <xf numFmtId="0" fontId="18" fillId="2" borderId="0" xfId="0" applyFont="1" applyFill="1"/>
    <xf numFmtId="0" fontId="18" fillId="2" borderId="0" xfId="0" applyFont="1" applyFill="1" applyAlignment="1">
      <alignment horizontal="justify" wrapText="1"/>
    </xf>
    <xf numFmtId="0" fontId="18" fillId="2" borderId="0" xfId="0" applyFont="1" applyFill="1" applyAlignment="1">
      <alignment horizontal="justify"/>
    </xf>
    <xf numFmtId="0" fontId="18" fillId="2" borderId="0" xfId="0" applyFont="1" applyFill="1" applyBorder="1" applyAlignment="1" applyProtection="1">
      <protection hidden="1"/>
    </xf>
    <xf numFmtId="0" fontId="18" fillId="2" borderId="0" xfId="0" applyFont="1" applyFill="1" applyAlignment="1">
      <alignment vertical="center"/>
    </xf>
    <xf numFmtId="0" fontId="18" fillId="2" borderId="0" xfId="0" applyFont="1" applyFill="1" applyAlignment="1">
      <alignment vertical="center" wrapText="1"/>
    </xf>
    <xf numFmtId="0" fontId="18" fillId="2" borderId="0" xfId="0" applyFont="1" applyFill="1" applyBorder="1"/>
    <xf numFmtId="0" fontId="18" fillId="2" borderId="0" xfId="0" applyFont="1" applyFill="1" applyBorder="1" applyAlignment="1" applyProtection="1">
      <alignment horizontal="center"/>
      <protection hidden="1"/>
    </xf>
    <xf numFmtId="0" fontId="13" fillId="2" borderId="0" xfId="0" applyFont="1" applyFill="1" applyAlignment="1">
      <alignment vertical="center"/>
    </xf>
    <xf numFmtId="0" fontId="9" fillId="2" borderId="0" xfId="0" applyFont="1" applyFill="1" applyBorder="1"/>
    <xf numFmtId="0" fontId="9" fillId="2" borderId="0" xfId="0" applyFont="1" applyFill="1"/>
    <xf numFmtId="0" fontId="4" fillId="2" borderId="0" xfId="0" applyFont="1" applyFill="1" applyAlignment="1" applyProtection="1">
      <alignment horizontal="center" vertical="center"/>
      <protection hidden="1"/>
    </xf>
    <xf numFmtId="0" fontId="4" fillId="2" borderId="0" xfId="0" applyFont="1" applyFill="1" applyAlignment="1" applyProtection="1">
      <alignment horizontal="justify" vertical="center" wrapText="1"/>
      <protection hidden="1"/>
    </xf>
    <xf numFmtId="0" fontId="3" fillId="5" borderId="1" xfId="0" applyFont="1" applyFill="1" applyBorder="1" applyAlignment="1">
      <alignment horizontal="justify" vertical="center" wrapText="1"/>
    </xf>
    <xf numFmtId="0" fontId="20" fillId="2" borderId="0" xfId="2" applyFill="1" applyAlignment="1">
      <alignment horizontal="center" vertical="center" wrapText="1"/>
    </xf>
    <xf numFmtId="0" fontId="2" fillId="2" borderId="0" xfId="0" applyFont="1" applyFill="1" applyAlignment="1" applyProtection="1">
      <alignment horizontal="left" vertical="center"/>
      <protection hidden="1"/>
    </xf>
    <xf numFmtId="0" fontId="3" fillId="2" borderId="0" xfId="0" applyFont="1" applyFill="1" applyAlignment="1" applyProtection="1">
      <alignment horizontal="left" vertical="center"/>
      <protection hidden="1"/>
    </xf>
    <xf numFmtId="0" fontId="7" fillId="2" borderId="0" xfId="0" applyFont="1" applyFill="1" applyAlignment="1" applyProtection="1">
      <alignment horizontal="left" vertical="center"/>
      <protection hidden="1"/>
    </xf>
    <xf numFmtId="0" fontId="3" fillId="2" borderId="0" xfId="0" applyFont="1" applyFill="1" applyAlignment="1">
      <alignment horizontal="left" vertical="center"/>
    </xf>
    <xf numFmtId="0" fontId="3" fillId="2" borderId="0" xfId="0" applyFont="1" applyFill="1" applyAlignment="1" applyProtection="1">
      <alignment horizontal="center" vertical="center"/>
      <protection hidden="1"/>
    </xf>
    <xf numFmtId="0" fontId="17" fillId="2" borderId="0" xfId="0" applyFont="1" applyFill="1"/>
    <xf numFmtId="0" fontId="4" fillId="2" borderId="0" xfId="0" applyFont="1" applyFill="1" applyBorder="1" applyAlignment="1" applyProtection="1">
      <alignment wrapText="1"/>
      <protection hidden="1"/>
    </xf>
    <xf numFmtId="0" fontId="14" fillId="2" borderId="0" xfId="0" applyFont="1" applyFill="1" applyBorder="1" applyAlignment="1">
      <alignment wrapText="1"/>
    </xf>
    <xf numFmtId="0" fontId="3" fillId="2" borderId="0" xfId="0" applyFont="1" applyFill="1" applyAlignment="1">
      <alignment horizontal="justify" vertical="center" wrapText="1"/>
    </xf>
    <xf numFmtId="0" fontId="3" fillId="3" borderId="1" xfId="0" applyFont="1" applyFill="1" applyBorder="1" applyProtection="1">
      <protection locked="0"/>
    </xf>
    <xf numFmtId="0" fontId="3" fillId="2" borderId="0" xfId="0" applyFont="1" applyFill="1" applyAlignment="1">
      <alignment vertical="center" wrapText="1"/>
    </xf>
    <xf numFmtId="0" fontId="3" fillId="2" borderId="10" xfId="0" applyFont="1" applyFill="1" applyBorder="1"/>
    <xf numFmtId="0" fontId="14" fillId="2" borderId="0" xfId="0" applyFont="1" applyFill="1" applyBorder="1" applyAlignment="1" applyProtection="1">
      <alignment wrapText="1"/>
      <protection locked="0" hidden="1"/>
    </xf>
    <xf numFmtId="0" fontId="3" fillId="3" borderId="4" xfId="0" applyFont="1" applyFill="1" applyBorder="1" applyProtection="1">
      <protection locked="0"/>
    </xf>
    <xf numFmtId="0" fontId="3" fillId="2" borderId="0" xfId="0" applyFont="1" applyFill="1" applyAlignment="1" applyProtection="1">
      <alignment horizontal="left" vertical="center"/>
    </xf>
    <xf numFmtId="0" fontId="3" fillId="2" borderId="0" xfId="0" applyFont="1" applyFill="1" applyProtection="1"/>
    <xf numFmtId="0" fontId="14" fillId="2" borderId="0" xfId="0" applyFont="1" applyFill="1" applyProtection="1"/>
    <xf numFmtId="0" fontId="17" fillId="2" borderId="0" xfId="0" applyFont="1" applyFill="1" applyProtection="1"/>
    <xf numFmtId="0" fontId="10" fillId="2" borderId="0" xfId="0" applyFont="1" applyFill="1" applyProtection="1"/>
    <xf numFmtId="0" fontId="6" fillId="2" borderId="0" xfId="0" applyFont="1" applyFill="1" applyProtection="1"/>
    <xf numFmtId="0" fontId="13" fillId="3" borderId="1" xfId="0" applyFont="1" applyFill="1" applyBorder="1" applyAlignment="1" applyProtection="1">
      <protection locked="0"/>
    </xf>
    <xf numFmtId="0" fontId="18"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center"/>
      <protection locked="0"/>
    </xf>
    <xf numFmtId="0" fontId="3" fillId="2" borderId="0" xfId="0" applyFont="1" applyFill="1" applyAlignment="1" applyProtection="1">
      <alignment horizontal="left"/>
      <protection hidden="1"/>
    </xf>
    <xf numFmtId="0" fontId="15" fillId="2" borderId="0" xfId="0" applyFont="1" applyFill="1" applyProtection="1">
      <protection hidden="1"/>
    </xf>
    <xf numFmtId="0" fontId="4" fillId="2" borderId="0" xfId="0" applyFont="1" applyFill="1" applyAlignment="1" applyProtection="1">
      <alignment horizontal="justify" wrapText="1"/>
      <protection hidden="1"/>
    </xf>
    <xf numFmtId="0" fontId="0" fillId="2" borderId="0" xfId="0" applyFill="1"/>
    <xf numFmtId="0" fontId="0" fillId="2" borderId="0" xfId="0" applyFill="1" applyBorder="1"/>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21" fillId="6" borderId="11" xfId="0" applyFont="1" applyFill="1" applyBorder="1" applyAlignment="1" applyProtection="1">
      <alignment horizontal="center" vertical="center" wrapText="1"/>
      <protection hidden="1"/>
    </xf>
    <xf numFmtId="0" fontId="22" fillId="2" borderId="0" xfId="0" applyFont="1" applyFill="1" applyProtection="1">
      <protection hidden="1"/>
    </xf>
    <xf numFmtId="0" fontId="22" fillId="2" borderId="0" xfId="0" applyFont="1" applyFill="1"/>
    <xf numFmtId="0" fontId="22" fillId="2" borderId="0" xfId="0" applyFont="1" applyFill="1" applyAlignment="1" applyProtection="1">
      <alignment horizontal="center"/>
      <protection hidden="1"/>
    </xf>
    <xf numFmtId="0" fontId="22" fillId="0" borderId="12" xfId="0" applyFont="1" applyBorder="1" applyAlignment="1">
      <alignment horizontal="justify" vertical="center" wrapText="1"/>
    </xf>
    <xf numFmtId="0" fontId="22" fillId="0" borderId="13" xfId="0" applyFont="1" applyBorder="1" applyAlignment="1">
      <alignment horizontal="justify" vertical="center" wrapText="1"/>
    </xf>
    <xf numFmtId="0" fontId="22" fillId="0" borderId="14" xfId="0" applyFont="1" applyBorder="1" applyAlignment="1">
      <alignment horizontal="justify" vertical="center" wrapText="1"/>
    </xf>
    <xf numFmtId="0" fontId="26" fillId="2" borderId="0" xfId="2" applyFont="1" applyFill="1" applyProtection="1">
      <protection hidden="1"/>
    </xf>
    <xf numFmtId="0" fontId="0" fillId="2" borderId="1" xfId="0" applyFill="1" applyBorder="1" applyAlignment="1">
      <alignment vertical="center"/>
    </xf>
    <xf numFmtId="0" fontId="0" fillId="2" borderId="1" xfId="0" applyFill="1" applyBorder="1" applyAlignment="1">
      <alignment vertical="center" wrapText="1"/>
    </xf>
    <xf numFmtId="0" fontId="0" fillId="2" borderId="1" xfId="0" applyFill="1" applyBorder="1"/>
    <xf numFmtId="0" fontId="0" fillId="2" borderId="0" xfId="0" applyFill="1" applyAlignment="1">
      <alignment vertical="center"/>
    </xf>
    <xf numFmtId="0" fontId="22" fillId="2" borderId="0" xfId="0" applyFont="1" applyFill="1" applyAlignment="1" applyProtection="1">
      <alignment horizontal="center" vertical="center"/>
      <protection hidden="1"/>
    </xf>
    <xf numFmtId="0" fontId="17" fillId="2" borderId="0" xfId="0" applyFont="1" applyFill="1" applyBorder="1" applyProtection="1">
      <protection locked="0"/>
    </xf>
    <xf numFmtId="0" fontId="0" fillId="2" borderId="1" xfId="0" applyFill="1" applyBorder="1" applyAlignment="1" applyProtection="1">
      <alignment horizontal="right" vertical="center" wrapText="1"/>
      <protection hidden="1"/>
    </xf>
    <xf numFmtId="0" fontId="0" fillId="2" borderId="1" xfId="0" applyFill="1" applyBorder="1" applyAlignment="1" applyProtection="1">
      <alignment horizontal="right" vertical="center"/>
      <protection hidden="1"/>
    </xf>
    <xf numFmtId="14" fontId="0" fillId="2" borderId="1" xfId="0" applyNumberFormat="1" applyFill="1" applyBorder="1" applyAlignment="1" applyProtection="1">
      <alignment horizontal="right" vertical="center"/>
      <protection hidden="1"/>
    </xf>
    <xf numFmtId="164" fontId="0" fillId="2" borderId="1" xfId="3" applyNumberFormat="1" applyFont="1" applyFill="1" applyBorder="1" applyAlignment="1" applyProtection="1">
      <alignment horizontal="right" vertical="center"/>
      <protection hidden="1"/>
    </xf>
    <xf numFmtId="14" fontId="3" fillId="3" borderId="1" xfId="0" applyNumberFormat="1" applyFont="1" applyFill="1" applyBorder="1"/>
    <xf numFmtId="0" fontId="27" fillId="7" borderId="0" xfId="0" applyFont="1" applyFill="1" applyBorder="1" applyProtection="1">
      <protection hidden="1"/>
    </xf>
    <xf numFmtId="0" fontId="28" fillId="7" borderId="0" xfId="0" applyFont="1" applyFill="1" applyBorder="1" applyProtection="1">
      <protection hidden="1"/>
    </xf>
    <xf numFmtId="0" fontId="28" fillId="7" borderId="0" xfId="0" applyFont="1" applyFill="1" applyBorder="1"/>
    <xf numFmtId="0" fontId="29" fillId="7" borderId="0" xfId="0" applyFont="1" applyFill="1" applyBorder="1" applyProtection="1">
      <protection hidden="1"/>
    </xf>
    <xf numFmtId="0" fontId="28" fillId="7" borderId="0" xfId="0" applyFont="1" applyFill="1" applyBorder="1" applyAlignment="1" applyProtection="1">
      <alignment horizontal="justify" vertical="center" wrapText="1"/>
      <protection hidden="1"/>
    </xf>
    <xf numFmtId="0" fontId="30" fillId="7" borderId="0" xfId="0" applyFont="1" applyFill="1" applyBorder="1" applyAlignment="1" applyProtection="1">
      <alignment vertical="center"/>
      <protection hidden="1"/>
    </xf>
    <xf numFmtId="0" fontId="29" fillId="7" borderId="1" xfId="0" applyFont="1" applyFill="1" applyBorder="1" applyAlignment="1" applyProtection="1">
      <alignment horizontal="center" vertical="center" wrapText="1"/>
      <protection hidden="1"/>
    </xf>
    <xf numFmtId="0" fontId="29" fillId="9" borderId="0" xfId="0" applyFont="1" applyFill="1" applyBorder="1" applyAlignment="1" applyProtection="1">
      <alignment horizontal="center" vertical="center" wrapText="1"/>
      <protection hidden="1"/>
    </xf>
    <xf numFmtId="0" fontId="31" fillId="7" borderId="1" xfId="0" applyFont="1" applyFill="1" applyBorder="1" applyAlignment="1" applyProtection="1">
      <alignment vertical="center"/>
      <protection hidden="1"/>
    </xf>
    <xf numFmtId="4" fontId="31" fillId="7" borderId="1" xfId="0" applyNumberFormat="1" applyFont="1" applyFill="1" applyBorder="1" applyAlignment="1" applyProtection="1">
      <alignment vertical="center"/>
      <protection hidden="1"/>
    </xf>
    <xf numFmtId="0" fontId="31" fillId="9" borderId="0" xfId="0" applyFont="1" applyFill="1" applyBorder="1" applyAlignment="1" applyProtection="1">
      <alignment vertical="center"/>
      <protection hidden="1"/>
    </xf>
    <xf numFmtId="0" fontId="28" fillId="9" borderId="0" xfId="0" applyFont="1" applyFill="1" applyBorder="1" applyAlignment="1">
      <alignment vertical="center"/>
    </xf>
    <xf numFmtId="0" fontId="28" fillId="7" borderId="4" xfId="0" applyFont="1" applyFill="1" applyBorder="1" applyProtection="1">
      <protection hidden="1"/>
    </xf>
    <xf numFmtId="165" fontId="17" fillId="7" borderId="1" xfId="1" applyNumberFormat="1" applyFont="1" applyFill="1" applyBorder="1" applyAlignment="1" applyProtection="1">
      <alignment vertical="center"/>
      <protection hidden="1"/>
    </xf>
    <xf numFmtId="0" fontId="31" fillId="7" borderId="0" xfId="0" applyFont="1" applyFill="1" applyBorder="1" applyAlignment="1" applyProtection="1">
      <alignment vertical="center"/>
      <protection hidden="1"/>
    </xf>
    <xf numFmtId="4" fontId="31" fillId="7" borderId="0" xfId="0" applyNumberFormat="1" applyFont="1" applyFill="1" applyBorder="1" applyAlignment="1" applyProtection="1">
      <alignment vertical="center"/>
      <protection hidden="1"/>
    </xf>
    <xf numFmtId="0" fontId="3" fillId="2" borderId="0" xfId="0" applyFont="1" applyFill="1" applyAlignment="1" applyProtection="1">
      <alignment vertical="center"/>
      <protection hidden="1"/>
    </xf>
    <xf numFmtId="0" fontId="3" fillId="5" borderId="1" xfId="0" applyFont="1" applyFill="1" applyBorder="1" applyAlignment="1" applyProtection="1">
      <alignment horizontal="justify" wrapText="1"/>
      <protection hidden="1"/>
    </xf>
    <xf numFmtId="0" fontId="23" fillId="0" borderId="11" xfId="0" applyFont="1" applyBorder="1" applyAlignment="1">
      <alignment horizontal="left" vertical="center" wrapText="1" indent="2"/>
    </xf>
    <xf numFmtId="0" fontId="23" fillId="0" borderId="15" xfId="0" applyFont="1" applyBorder="1" applyAlignment="1">
      <alignment horizontal="left" vertical="center" wrapText="1" indent="2"/>
    </xf>
    <xf numFmtId="0" fontId="24" fillId="0" borderId="15" xfId="0" applyFont="1" applyBorder="1" applyAlignment="1">
      <alignment horizontal="left" vertical="center" wrapText="1" indent="7"/>
    </xf>
    <xf numFmtId="0" fontId="35" fillId="2" borderId="0" xfId="0" applyFont="1" applyFill="1" applyAlignment="1">
      <alignment horizontal="right" vertical="center"/>
    </xf>
    <xf numFmtId="0" fontId="36" fillId="2" borderId="0" xfId="0" applyFont="1" applyFill="1" applyAlignment="1" applyProtection="1">
      <alignment horizontal="right" vertical="center"/>
      <protection locked="0"/>
    </xf>
    <xf numFmtId="166" fontId="36" fillId="2" borderId="0" xfId="0" applyNumberFormat="1" applyFont="1" applyFill="1" applyAlignment="1" applyProtection="1">
      <alignment horizontal="left" vertical="center"/>
      <protection locked="0"/>
    </xf>
    <xf numFmtId="2" fontId="22" fillId="2" borderId="0" xfId="1" applyNumberFormat="1" applyFont="1" applyFill="1"/>
    <xf numFmtId="0" fontId="23" fillId="2" borderId="0" xfId="0" applyFont="1" applyFill="1" applyProtection="1">
      <protection hidden="1"/>
    </xf>
    <xf numFmtId="0" fontId="23" fillId="2" borderId="0" xfId="0" applyFont="1" applyFill="1" applyBorder="1" applyAlignment="1">
      <alignment horizontal="left" vertical="center" wrapText="1" indent="2"/>
    </xf>
    <xf numFmtId="0" fontId="22" fillId="2" borderId="0" xfId="0" applyFont="1" applyFill="1" applyBorder="1" applyAlignment="1">
      <alignment horizontal="justify" vertical="center" wrapText="1"/>
    </xf>
    <xf numFmtId="0" fontId="20" fillId="2" borderId="0" xfId="2" applyFill="1" applyAlignment="1">
      <alignment horizontal="center" vertical="center"/>
    </xf>
    <xf numFmtId="0" fontId="34" fillId="2" borderId="0" xfId="0" applyFont="1" applyFill="1" applyProtection="1">
      <protection hidden="1"/>
    </xf>
    <xf numFmtId="0" fontId="33" fillId="2" borderId="0" xfId="0" applyFont="1" applyFill="1" applyProtection="1">
      <protection hidden="1"/>
    </xf>
    <xf numFmtId="0" fontId="14" fillId="2" borderId="0" xfId="0" applyFont="1" applyFill="1" applyProtection="1">
      <protection hidden="1"/>
    </xf>
    <xf numFmtId="14" fontId="34" fillId="2" borderId="0" xfId="1" applyNumberFormat="1" applyFont="1" applyFill="1" applyProtection="1">
      <protection hidden="1"/>
    </xf>
    <xf numFmtId="0" fontId="3" fillId="3" borderId="1" xfId="0" applyFont="1" applyFill="1" applyBorder="1" applyAlignment="1" applyProtection="1">
      <alignment horizontal="center"/>
      <protection locked="0"/>
    </xf>
    <xf numFmtId="0" fontId="3" fillId="3" borderId="1" xfId="0" applyFont="1" applyFill="1" applyBorder="1" applyAlignment="1" applyProtection="1">
      <alignment wrapText="1"/>
      <protection locked="0"/>
    </xf>
    <xf numFmtId="43" fontId="3" fillId="3" borderId="1" xfId="1" applyFont="1" applyFill="1" applyBorder="1" applyAlignment="1" applyProtection="1">
      <alignment wrapText="1"/>
      <protection locked="0"/>
    </xf>
    <xf numFmtId="0" fontId="0" fillId="3" borderId="1" xfId="0" applyFill="1" applyBorder="1" applyProtection="1">
      <protection locked="0"/>
    </xf>
    <xf numFmtId="0" fontId="0" fillId="2" borderId="0" xfId="0" applyFill="1" applyProtection="1"/>
    <xf numFmtId="0" fontId="13" fillId="2" borderId="0" xfId="0" applyFont="1" applyFill="1" applyAlignment="1" applyProtection="1">
      <alignment horizontal="center"/>
    </xf>
    <xf numFmtId="0" fontId="4" fillId="2" borderId="0" xfId="0" applyFont="1" applyFill="1" applyAlignment="1" applyProtection="1"/>
    <xf numFmtId="0" fontId="3" fillId="2" borderId="0" xfId="0" applyFont="1" applyFill="1" applyBorder="1" applyProtection="1"/>
    <xf numFmtId="43" fontId="3" fillId="2" borderId="0" xfId="0" applyNumberFormat="1" applyFont="1" applyFill="1" applyBorder="1" applyProtection="1"/>
    <xf numFmtId="0" fontId="4" fillId="2" borderId="0" xfId="0" applyFont="1" applyFill="1" applyAlignment="1" applyProtection="1">
      <alignment wrapText="1"/>
    </xf>
    <xf numFmtId="0" fontId="3" fillId="2" borderId="1" xfId="0" applyFont="1" applyFill="1" applyBorder="1" applyAlignment="1" applyProtection="1">
      <alignment horizontal="center" vertical="center" wrapText="1"/>
    </xf>
    <xf numFmtId="0" fontId="24" fillId="0" borderId="11" xfId="0" applyFont="1" applyBorder="1" applyAlignment="1">
      <alignment horizontal="left" vertical="center" wrapText="1" indent="7"/>
    </xf>
    <xf numFmtId="0" fontId="9" fillId="2" borderId="0" xfId="0" applyFont="1" applyFill="1" applyAlignment="1">
      <alignment vertical="center" wrapText="1"/>
    </xf>
    <xf numFmtId="0" fontId="37" fillId="2" borderId="0" xfId="0" applyFont="1" applyFill="1" applyBorder="1" applyAlignment="1" applyProtection="1">
      <alignment wrapText="1"/>
      <protection hidden="1"/>
    </xf>
    <xf numFmtId="0" fontId="28" fillId="8" borderId="1" xfId="0" applyFont="1" applyFill="1" applyBorder="1" applyAlignment="1" applyProtection="1">
      <alignment wrapText="1"/>
      <protection locked="0"/>
    </xf>
    <xf numFmtId="0" fontId="28" fillId="8" borderId="1" xfId="0" applyFont="1" applyFill="1" applyBorder="1" applyAlignment="1" applyProtection="1">
      <alignment vertical="center"/>
      <protection locked="0"/>
    </xf>
    <xf numFmtId="165" fontId="28" fillId="8" borderId="1" xfId="1" applyNumberFormat="1" applyFont="1" applyFill="1" applyBorder="1" applyAlignment="1" applyProtection="1">
      <alignment vertical="center"/>
      <protection locked="0"/>
    </xf>
    <xf numFmtId="0" fontId="28" fillId="7" borderId="4" xfId="0" applyFont="1" applyFill="1" applyBorder="1" applyAlignment="1" applyProtection="1">
      <alignment horizontal="center"/>
      <protection hidden="1"/>
    </xf>
    <xf numFmtId="0" fontId="39" fillId="2" borderId="0" xfId="0" applyFont="1" applyFill="1"/>
    <xf numFmtId="0" fontId="40" fillId="2" borderId="0" xfId="0" applyFont="1" applyFill="1" applyProtection="1">
      <protection hidden="1"/>
    </xf>
    <xf numFmtId="0" fontId="41" fillId="2" borderId="0" xfId="0" applyFont="1" applyFill="1" applyAlignment="1">
      <alignment vertical="center"/>
    </xf>
    <xf numFmtId="0" fontId="41" fillId="2" borderId="0" xfId="0" applyFont="1" applyFill="1" applyAlignment="1">
      <alignment horizontal="center"/>
    </xf>
    <xf numFmtId="0" fontId="41" fillId="2" borderId="0" xfId="0" applyFont="1" applyFill="1"/>
    <xf numFmtId="0" fontId="39" fillId="2" borderId="0" xfId="0" applyFont="1" applyFill="1" applyAlignment="1" applyProtection="1">
      <alignment horizontal="justify"/>
      <protection hidden="1"/>
    </xf>
    <xf numFmtId="0" fontId="39" fillId="2" borderId="0" xfId="0" applyFont="1" applyFill="1" applyAlignment="1">
      <alignment horizontal="justify" wrapText="1"/>
    </xf>
    <xf numFmtId="0" fontId="20" fillId="2" borderId="0" xfId="2" applyFill="1" applyBorder="1" applyAlignment="1">
      <alignment horizontal="center" vertical="center"/>
    </xf>
    <xf numFmtId="0" fontId="3" fillId="2" borderId="1" xfId="0" applyFont="1" applyFill="1" applyBorder="1" applyAlignment="1">
      <alignment horizontal="left" vertical="center" wrapText="1"/>
    </xf>
    <xf numFmtId="0" fontId="0" fillId="2" borderId="10"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8" xfId="0" applyFill="1" applyBorder="1" applyProtection="1">
      <protection locked="0"/>
    </xf>
    <xf numFmtId="0" fontId="0" fillId="2" borderId="7" xfId="0" applyFill="1" applyBorder="1" applyAlignment="1" applyProtection="1">
      <alignment horizontal="left" vertical="center"/>
      <protection locked="0"/>
    </xf>
    <xf numFmtId="9" fontId="0" fillId="2" borderId="8" xfId="0" applyNumberFormat="1" applyFill="1" applyBorder="1" applyProtection="1">
      <protection locked="0"/>
    </xf>
    <xf numFmtId="0" fontId="3" fillId="2" borderId="0" xfId="0" applyFont="1" applyFill="1" applyAlignment="1">
      <alignment horizontal="justify" wrapText="1"/>
    </xf>
    <xf numFmtId="0" fontId="3" fillId="2" borderId="5" xfId="0" applyFont="1" applyFill="1" applyBorder="1" applyAlignment="1">
      <alignment horizontal="justify" wrapText="1"/>
    </xf>
    <xf numFmtId="0" fontId="3" fillId="4" borderId="2" xfId="0" applyFont="1" applyFill="1" applyBorder="1" applyAlignment="1" applyProtection="1">
      <alignment horizontal="justify" vertical="center" wrapText="1"/>
      <protection locked="0"/>
    </xf>
    <xf numFmtId="0" fontId="3" fillId="4" borderId="3" xfId="0" applyFont="1" applyFill="1" applyBorder="1" applyAlignment="1" applyProtection="1">
      <alignment horizontal="justify" vertical="center" wrapText="1"/>
      <protection locked="0"/>
    </xf>
    <xf numFmtId="0" fontId="3" fillId="4" borderId="4" xfId="0" applyFont="1" applyFill="1" applyBorder="1" applyAlignment="1" applyProtection="1">
      <alignment horizontal="justify" vertical="center" wrapText="1"/>
      <protection locked="0"/>
    </xf>
    <xf numFmtId="0" fontId="3" fillId="4" borderId="2" xfId="0" applyFont="1" applyFill="1" applyBorder="1" applyAlignment="1" applyProtection="1">
      <alignment horizontal="justify" wrapText="1"/>
      <protection locked="0"/>
    </xf>
    <xf numFmtId="0" fontId="3" fillId="4" borderId="3" xfId="0" applyFont="1" applyFill="1" applyBorder="1" applyAlignment="1" applyProtection="1">
      <alignment horizontal="justify"/>
      <protection locked="0"/>
    </xf>
    <xf numFmtId="0" fontId="3" fillId="4" borderId="4" xfId="0" applyFont="1" applyFill="1" applyBorder="1" applyAlignment="1" applyProtection="1">
      <alignment horizontal="justify"/>
      <protection locked="0"/>
    </xf>
    <xf numFmtId="0" fontId="3" fillId="4" borderId="2" xfId="0" applyFont="1" applyFill="1" applyBorder="1" applyAlignment="1" applyProtection="1">
      <alignment horizontal="center" wrapText="1"/>
      <protection locked="0"/>
    </xf>
    <xf numFmtId="0" fontId="3" fillId="4" borderId="3" xfId="0" applyFont="1" applyFill="1" applyBorder="1" applyAlignment="1" applyProtection="1">
      <alignment horizontal="center" wrapText="1"/>
      <protection locked="0"/>
    </xf>
    <xf numFmtId="0" fontId="3" fillId="4" borderId="4" xfId="0" applyFont="1" applyFill="1" applyBorder="1" applyAlignment="1" applyProtection="1">
      <alignment horizontal="center" wrapText="1"/>
      <protection locked="0"/>
    </xf>
    <xf numFmtId="0" fontId="18" fillId="2" borderId="9" xfId="0" applyFont="1" applyFill="1" applyBorder="1" applyAlignment="1">
      <alignment horizontal="center" wrapText="1"/>
    </xf>
    <xf numFmtId="0" fontId="18" fillId="2" borderId="0" xfId="0" applyFont="1" applyFill="1" applyAlignment="1">
      <alignment horizontal="justify" wrapText="1"/>
    </xf>
    <xf numFmtId="0" fontId="18" fillId="2" borderId="0" xfId="0" applyFont="1" applyFill="1" applyAlignment="1">
      <alignment horizontal="center"/>
    </xf>
    <xf numFmtId="0" fontId="13" fillId="3" borderId="7" xfId="0" applyFont="1" applyFill="1" applyBorder="1" applyAlignment="1">
      <alignment horizontal="center"/>
    </xf>
    <xf numFmtId="0" fontId="13" fillId="3" borderId="8" xfId="0" applyFont="1" applyFill="1" applyBorder="1" applyAlignment="1">
      <alignment horizontal="center"/>
    </xf>
    <xf numFmtId="0" fontId="18" fillId="2" borderId="0" xfId="0" applyFont="1" applyFill="1" applyAlignment="1">
      <alignment horizontal="left"/>
    </xf>
    <xf numFmtId="0" fontId="13" fillId="3" borderId="7" xfId="0" applyFont="1" applyFill="1" applyBorder="1" applyAlignment="1" applyProtection="1">
      <alignment horizontal="center"/>
      <protection locked="0"/>
    </xf>
    <xf numFmtId="0" fontId="13" fillId="3" borderId="10" xfId="0" applyFont="1" applyFill="1" applyBorder="1" applyAlignment="1" applyProtection="1">
      <alignment horizontal="center"/>
      <protection locked="0"/>
    </xf>
    <xf numFmtId="0" fontId="13" fillId="3" borderId="8" xfId="0" applyFont="1" applyFill="1" applyBorder="1" applyAlignment="1" applyProtection="1">
      <alignment horizontal="center"/>
      <protection locked="0"/>
    </xf>
    <xf numFmtId="0" fontId="18" fillId="3" borderId="7" xfId="0" applyFont="1" applyFill="1" applyBorder="1" applyAlignment="1" applyProtection="1">
      <alignment horizontal="center" vertical="center" wrapText="1"/>
      <protection locked="0"/>
    </xf>
    <xf numFmtId="0" fontId="18" fillId="3" borderId="8" xfId="0" applyFont="1" applyFill="1" applyBorder="1" applyAlignment="1" applyProtection="1">
      <alignment horizontal="center" vertical="center" wrapText="1"/>
      <protection locked="0"/>
    </xf>
    <xf numFmtId="0" fontId="18" fillId="2" borderId="9" xfId="0" applyFont="1" applyFill="1" applyBorder="1" applyAlignment="1" applyProtection="1">
      <alignment horizontal="center"/>
      <protection hidden="1"/>
    </xf>
    <xf numFmtId="0" fontId="18" fillId="2" borderId="0" xfId="0" applyFont="1" applyFill="1" applyAlignment="1">
      <alignment horizontal="center" wrapText="1"/>
    </xf>
    <xf numFmtId="0" fontId="0" fillId="2" borderId="2" xfId="0" applyFill="1" applyBorder="1" applyAlignment="1">
      <alignment horizontal="center" vertical="center" wrapText="1"/>
    </xf>
    <xf numFmtId="0" fontId="39" fillId="2" borderId="0" xfId="0" applyFont="1" applyFill="1" applyAlignment="1">
      <alignment horizontal="justify" wrapText="1"/>
    </xf>
    <xf numFmtId="0" fontId="39" fillId="3" borderId="7" xfId="0" applyFont="1" applyFill="1" applyBorder="1" applyAlignment="1" applyProtection="1">
      <alignment horizontal="center"/>
      <protection locked="0"/>
    </xf>
    <xf numFmtId="0" fontId="39" fillId="3" borderId="8" xfId="0" applyFont="1" applyFill="1" applyBorder="1" applyAlignment="1" applyProtection="1">
      <alignment horizontal="center"/>
      <protection locked="0"/>
    </xf>
    <xf numFmtId="0" fontId="41" fillId="3" borderId="7" xfId="0" applyFont="1" applyFill="1" applyBorder="1" applyAlignment="1" applyProtection="1">
      <alignment horizontal="center"/>
      <protection locked="0"/>
    </xf>
    <xf numFmtId="0" fontId="41" fillId="3" borderId="10" xfId="0" applyFont="1" applyFill="1" applyBorder="1" applyAlignment="1" applyProtection="1">
      <alignment horizontal="center"/>
      <protection locked="0"/>
    </xf>
    <xf numFmtId="0" fontId="41" fillId="3" borderId="8" xfId="0" applyFont="1" applyFill="1" applyBorder="1" applyAlignment="1" applyProtection="1">
      <alignment horizontal="center"/>
      <protection locked="0"/>
    </xf>
    <xf numFmtId="0" fontId="39" fillId="2" borderId="0" xfId="0" applyFont="1" applyFill="1" applyAlignment="1" applyProtection="1">
      <alignment horizontal="left"/>
      <protection hidden="1"/>
    </xf>
    <xf numFmtId="0" fontId="39" fillId="3" borderId="7" xfId="0" applyFont="1" applyFill="1" applyBorder="1" applyAlignment="1" applyProtection="1">
      <alignment horizontal="center" wrapText="1"/>
      <protection locked="0"/>
    </xf>
    <xf numFmtId="0" fontId="39" fillId="3" borderId="8" xfId="0" applyFont="1" applyFill="1" applyBorder="1" applyAlignment="1" applyProtection="1">
      <alignment horizontal="center" wrapText="1"/>
      <protection locked="0"/>
    </xf>
    <xf numFmtId="0" fontId="41" fillId="2" borderId="0" xfId="0" applyFont="1" applyFill="1" applyAlignment="1">
      <alignment horizontal="left"/>
    </xf>
    <xf numFmtId="0" fontId="41" fillId="2" borderId="0" xfId="0" applyFont="1" applyFill="1" applyAlignment="1">
      <alignment horizontal="center"/>
    </xf>
    <xf numFmtId="0" fontId="39" fillId="2" borderId="0" xfId="0" applyFont="1" applyFill="1" applyAlignment="1">
      <alignment horizontal="left"/>
    </xf>
    <xf numFmtId="0" fontId="39" fillId="2" borderId="0" xfId="0" applyFont="1" applyFill="1" applyAlignment="1" applyProtection="1">
      <alignment horizontal="left" wrapText="1"/>
      <protection hidden="1"/>
    </xf>
    <xf numFmtId="0" fontId="39" fillId="2" borderId="0" xfId="0" applyFont="1" applyFill="1" applyAlignment="1" applyProtection="1">
      <alignment horizontal="justify" wrapText="1"/>
      <protection hidden="1"/>
    </xf>
    <xf numFmtId="0" fontId="35" fillId="2" borderId="0" xfId="0" applyFont="1" applyFill="1" applyAlignment="1">
      <alignment horizontal="right" vertical="center" wrapText="1"/>
    </xf>
    <xf numFmtId="0" fontId="22" fillId="2" borderId="0" xfId="0" applyFont="1" applyFill="1" applyAlignment="1" applyProtection="1">
      <alignment horizontal="justify" wrapText="1"/>
      <protection hidden="1"/>
    </xf>
    <xf numFmtId="0" fontId="23" fillId="2" borderId="0" xfId="0" applyFont="1" applyFill="1" applyAlignment="1" applyProtection="1">
      <alignment horizontal="center"/>
      <protection hidden="1"/>
    </xf>
    <xf numFmtId="0" fontId="22" fillId="2" borderId="0" xfId="0" applyFont="1" applyFill="1" applyAlignment="1" applyProtection="1">
      <alignment horizontal="center" vertical="center"/>
      <protection hidden="1"/>
    </xf>
    <xf numFmtId="0" fontId="23" fillId="0" borderId="16" xfId="0" applyFont="1" applyBorder="1" applyAlignment="1">
      <alignment horizontal="left" vertical="center" wrapText="1" indent="2"/>
    </xf>
    <xf numFmtId="0" fontId="23" fillId="0" borderId="17" xfId="0" applyFont="1" applyBorder="1" applyAlignment="1">
      <alignment horizontal="left" vertical="center" wrapText="1" indent="2"/>
    </xf>
    <xf numFmtId="0" fontId="23" fillId="0" borderId="15" xfId="0" applyFont="1" applyBorder="1" applyAlignment="1">
      <alignment horizontal="left" vertical="center" wrapText="1" indent="2"/>
    </xf>
  </cellXfs>
  <cellStyles count="4">
    <cellStyle name="Hipervínculo" xfId="2" builtinId="8"/>
    <cellStyle name="Millares" xfId="1" builtinId="3"/>
    <cellStyle name="Moneda" xfId="3" builtinId="4"/>
    <cellStyle name="Normal" xfId="0" builtinId="0"/>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Aux!$C$3:$C$34" noThreeD="1" sel="0" val="0"/>
</file>

<file path=xl/ctrlProps/ctrlProp10.xml><?xml version="1.0" encoding="utf-8"?>
<formControlPr xmlns="http://schemas.microsoft.com/office/spreadsheetml/2009/9/main" objectType="Drop" dropStyle="combo" dx="16" fmlaLink="$D$7" fmlaRange="Aux!$J$3:$J$5" noThreeD="1" sel="1" val="0"/>
</file>

<file path=xl/ctrlProps/ctrlProp11.xml><?xml version="1.0" encoding="utf-8"?>
<formControlPr xmlns="http://schemas.microsoft.com/office/spreadsheetml/2009/9/main" objectType="CheckBox" fmlaLink="$E$56" lockText="1" noThreeD="1"/>
</file>

<file path=xl/ctrlProps/ctrlProp12.xml><?xml version="1.0" encoding="utf-8"?>
<formControlPr xmlns="http://schemas.microsoft.com/office/spreadsheetml/2009/9/main" objectType="CheckBox" fmlaLink="$E$57" lockText="1" noThreeD="1"/>
</file>

<file path=xl/ctrlProps/ctrlProp13.xml><?xml version="1.0" encoding="utf-8"?>
<formControlPr xmlns="http://schemas.microsoft.com/office/spreadsheetml/2009/9/main" objectType="CheckBox" fmlaLink="$E$58" lockText="1" noThreeD="1"/>
</file>

<file path=xl/ctrlProps/ctrlProp14.xml><?xml version="1.0" encoding="utf-8"?>
<formControlPr xmlns="http://schemas.microsoft.com/office/spreadsheetml/2009/9/main" objectType="Drop" dropStyle="combo" dx="16" fmlaLink="$D$9" fmlaRange="Aux!$I$2:$I$4" noThreeD="1" sel="1" val="0"/>
</file>

<file path=xl/ctrlProps/ctrlProp15.xml><?xml version="1.0" encoding="utf-8"?>
<formControlPr xmlns="http://schemas.microsoft.com/office/spreadsheetml/2009/9/main" objectType="Drop" dropStyle="combo" dx="16" fmlaLink="$D$13" fmlaRange="Aux!$B$2:$B$34" noThreeD="1" sel="1" val="0"/>
</file>

<file path=xl/ctrlProps/ctrlProp16.xml><?xml version="1.0" encoding="utf-8"?>
<formControlPr xmlns="http://schemas.microsoft.com/office/spreadsheetml/2009/9/main" objectType="Drop" dropStyle="combo" dx="16" fmlaRange="Aux!$H$3:$H$9" noThreeD="1" sel="0" val="0"/>
</file>

<file path=xl/ctrlProps/ctrlProp17.xml><?xml version="1.0" encoding="utf-8"?>
<formControlPr xmlns="http://schemas.microsoft.com/office/spreadsheetml/2009/9/main" objectType="Drop" dropStyle="combo" dx="16" fmlaRange="Aux!$H$3:$H$9" noThreeD="1" sel="0" val="0"/>
</file>

<file path=xl/ctrlProps/ctrlProp18.xml><?xml version="1.0" encoding="utf-8"?>
<formControlPr xmlns="http://schemas.microsoft.com/office/spreadsheetml/2009/9/main" objectType="Drop" dropStyle="combo" dx="16" fmlaRange="Aux!$H$3:$H$9" noThreeD="1" sel="0" val="0"/>
</file>

<file path=xl/ctrlProps/ctrlProp19.xml><?xml version="1.0" encoding="utf-8"?>
<formControlPr xmlns="http://schemas.microsoft.com/office/spreadsheetml/2009/9/main" objectType="Drop" dropStyle="combo" dx="16" fmlaRange="Aux!$H$3:$H$9" noThreeD="1" sel="0" val="0"/>
</file>

<file path=xl/ctrlProps/ctrlProp2.xml><?xml version="1.0" encoding="utf-8"?>
<formControlPr xmlns="http://schemas.microsoft.com/office/spreadsheetml/2009/9/main" objectType="Drop" dropStyle="combo" dx="16" fmlaRange="Aux!$D$3:$D$15" noThreeD="1" sel="0" val="0"/>
</file>

<file path=xl/ctrlProps/ctrlProp20.xml><?xml version="1.0" encoding="utf-8"?>
<formControlPr xmlns="http://schemas.microsoft.com/office/spreadsheetml/2009/9/main" objectType="Drop" dropStyle="combo" dx="16" fmlaRange="Aux!$H$3:$H$9" noThreeD="1" sel="0" val="0"/>
</file>

<file path=xl/ctrlProps/ctrlProp21.xml><?xml version="1.0" encoding="utf-8"?>
<formControlPr xmlns="http://schemas.microsoft.com/office/spreadsheetml/2009/9/main" objectType="Drop" dropStyle="combo" dx="16" fmlaRange="Aux!$H$3:$H$9" noThreeD="1" sel="0" val="0"/>
</file>

<file path=xl/ctrlProps/ctrlProp22.xml><?xml version="1.0" encoding="utf-8"?>
<formControlPr xmlns="http://schemas.microsoft.com/office/spreadsheetml/2009/9/main" objectType="Drop" dropStyle="combo" dx="16" fmlaRange="Aux!$H$3:$H$9" noThreeD="1" sel="0" val="0"/>
</file>

<file path=xl/ctrlProps/ctrlProp23.xml><?xml version="1.0" encoding="utf-8"?>
<formControlPr xmlns="http://schemas.microsoft.com/office/spreadsheetml/2009/9/main" objectType="Drop" dropStyle="combo" dx="16" fmlaRange="Aux!$H$3:$H$9" noThreeD="1" sel="0" val="0"/>
</file>

<file path=xl/ctrlProps/ctrlProp24.xml><?xml version="1.0" encoding="utf-8"?>
<formControlPr xmlns="http://schemas.microsoft.com/office/spreadsheetml/2009/9/main" objectType="Drop" dropStyle="combo" dx="16" fmlaRange="Aux!$H$3:$H$9" noThreeD="1" sel="0" val="0"/>
</file>

<file path=xl/ctrlProps/ctrlProp25.xml><?xml version="1.0" encoding="utf-8"?>
<formControlPr xmlns="http://schemas.microsoft.com/office/spreadsheetml/2009/9/main" objectType="Drop" dropStyle="combo" dx="16" fmlaRange="Aux!$H$3:$H$9" noThreeD="1" sel="0" val="0"/>
</file>

<file path=xl/ctrlProps/ctrlProp26.xml><?xml version="1.0" encoding="utf-8"?>
<formControlPr xmlns="http://schemas.microsoft.com/office/spreadsheetml/2009/9/main" objectType="Drop" dropStyle="combo" dx="16" fmlaRange="Aux!$H$3:$H$9" noThreeD="1" sel="0" val="0"/>
</file>

<file path=xl/ctrlProps/ctrlProp27.xml><?xml version="1.0" encoding="utf-8"?>
<formControlPr xmlns="http://schemas.microsoft.com/office/spreadsheetml/2009/9/main" objectType="Drop" dropStyle="combo" dx="16" fmlaRange="Aux!$H$3:$H$9" noThreeD="1" sel="0" val="0"/>
</file>

<file path=xl/ctrlProps/ctrlProp28.xml><?xml version="1.0" encoding="utf-8"?>
<formControlPr xmlns="http://schemas.microsoft.com/office/spreadsheetml/2009/9/main" objectType="Drop" dropStyle="combo" dx="16" fmlaRange="Aux!$H$3:$H$9" noThreeD="1" sel="0" val="0"/>
</file>

<file path=xl/ctrlProps/ctrlProp29.xml><?xml version="1.0" encoding="utf-8"?>
<formControlPr xmlns="http://schemas.microsoft.com/office/spreadsheetml/2009/9/main" objectType="Drop" dropStyle="combo" dx="16" fmlaRange="Aux!$H$3:$H$9" noThreeD="1" sel="0" val="0"/>
</file>

<file path=xl/ctrlProps/ctrlProp3.xml><?xml version="1.0" encoding="utf-8"?>
<formControlPr xmlns="http://schemas.microsoft.com/office/spreadsheetml/2009/9/main" objectType="Drop" dropStyle="combo" dx="16" fmlaRange="Aux!$E$3:$E$20" noThreeD="1" sel="0" val="0"/>
</file>

<file path=xl/ctrlProps/ctrlProp30.xml><?xml version="1.0" encoding="utf-8"?>
<formControlPr xmlns="http://schemas.microsoft.com/office/spreadsheetml/2009/9/main" objectType="Drop" dropStyle="combo" dx="16" fmlaRange="Aux!$H$3:$H$9" noThreeD="1" sel="0" val="0"/>
</file>

<file path=xl/ctrlProps/ctrlProp31.xml><?xml version="1.0" encoding="utf-8"?>
<formControlPr xmlns="http://schemas.microsoft.com/office/spreadsheetml/2009/9/main" objectType="Drop" dropStyle="combo" dx="16" fmlaRange="Aux!$H$3:$H$9" noThreeD="1" sel="0" val="0"/>
</file>

<file path=xl/ctrlProps/ctrlProp32.xml><?xml version="1.0" encoding="utf-8"?>
<formControlPr xmlns="http://schemas.microsoft.com/office/spreadsheetml/2009/9/main" objectType="Drop" dropStyle="combo" dx="16" fmlaRange="Aux!$H$3:$H$9" noThreeD="1" sel="0" val="0"/>
</file>

<file path=xl/ctrlProps/ctrlProp33.xml><?xml version="1.0" encoding="utf-8"?>
<formControlPr xmlns="http://schemas.microsoft.com/office/spreadsheetml/2009/9/main" objectType="Drop" dropStyle="combo" dx="16" fmlaRange="Aux!$H$3:$H$9" noThreeD="1" sel="0" val="0"/>
</file>

<file path=xl/ctrlProps/ctrlProp34.xml><?xml version="1.0" encoding="utf-8"?>
<formControlPr xmlns="http://schemas.microsoft.com/office/spreadsheetml/2009/9/main" objectType="Drop" dropStyle="combo" dx="16" fmlaRange="Aux!$H$3:$H$9" noThreeD="1" sel="0" val="0"/>
</file>

<file path=xl/ctrlProps/ctrlProp35.xml><?xml version="1.0" encoding="utf-8"?>
<formControlPr xmlns="http://schemas.microsoft.com/office/spreadsheetml/2009/9/main" objectType="Drop" dropStyle="combo" dx="16" fmlaRange="Aux!$H$3:$H$9" noThreeD="1" sel="0" val="0"/>
</file>

<file path=xl/ctrlProps/ctrlProp36.xml><?xml version="1.0" encoding="utf-8"?>
<formControlPr xmlns="http://schemas.microsoft.com/office/spreadsheetml/2009/9/main" objectType="Drop" dropStyle="combo" dx="16" fmlaRange="Aux!$H$3:$H$9" noThreeD="1" sel="0" val="0"/>
</file>

<file path=xl/ctrlProps/ctrlProp37.xml><?xml version="1.0" encoding="utf-8"?>
<formControlPr xmlns="http://schemas.microsoft.com/office/spreadsheetml/2009/9/main" objectType="Drop" dropStyle="combo" dx="16" fmlaRange="Aux!$H$3:$H$9" noThreeD="1" sel="0" val="0"/>
</file>

<file path=xl/ctrlProps/ctrlProp38.xml><?xml version="1.0" encoding="utf-8"?>
<formControlPr xmlns="http://schemas.microsoft.com/office/spreadsheetml/2009/9/main" objectType="Drop" dropStyle="combo" dx="16" fmlaRange="Aux!$H$3:$H$9" noThreeD="1" sel="0" val="0"/>
</file>

<file path=xl/ctrlProps/ctrlProp39.xml><?xml version="1.0" encoding="utf-8"?>
<formControlPr xmlns="http://schemas.microsoft.com/office/spreadsheetml/2009/9/main" objectType="Drop" dropStyle="combo" dx="16" fmlaRange="Aux!$H$3:$H$9" noThreeD="1" sel="0" val="0"/>
</file>

<file path=xl/ctrlProps/ctrlProp4.xml><?xml version="1.0" encoding="utf-8"?>
<formControlPr xmlns="http://schemas.microsoft.com/office/spreadsheetml/2009/9/main" objectType="CheckBox" fmlaLink="$D$17" lockText="1" noThreeD="1"/>
</file>

<file path=xl/ctrlProps/ctrlProp40.xml><?xml version="1.0" encoding="utf-8"?>
<formControlPr xmlns="http://schemas.microsoft.com/office/spreadsheetml/2009/9/main" objectType="Drop" dropStyle="combo" dx="16" fmlaRange="Aux!$H$3:$H$9" noThreeD="1" sel="0" val="0"/>
</file>

<file path=xl/ctrlProps/ctrlProp41.xml><?xml version="1.0" encoding="utf-8"?>
<formControlPr xmlns="http://schemas.microsoft.com/office/spreadsheetml/2009/9/main" objectType="Drop" dropStyle="combo" dx="16" fmlaRange="Aux!$H$3:$H$9" noThreeD="1" sel="0" val="0"/>
</file>

<file path=xl/ctrlProps/ctrlProp42.xml><?xml version="1.0" encoding="utf-8"?>
<formControlPr xmlns="http://schemas.microsoft.com/office/spreadsheetml/2009/9/main" objectType="Drop" dropStyle="combo" dx="16" fmlaRange="Aux!$H$3:$H$9" noThreeD="1" sel="0" val="0"/>
</file>

<file path=xl/ctrlProps/ctrlProp43.xml><?xml version="1.0" encoding="utf-8"?>
<formControlPr xmlns="http://schemas.microsoft.com/office/spreadsheetml/2009/9/main" objectType="Drop" dropStyle="combo" dx="16" fmlaRange="Aux!$H$3:$H$9" noThreeD="1" sel="0" val="0"/>
</file>

<file path=xl/ctrlProps/ctrlProp44.xml><?xml version="1.0" encoding="utf-8"?>
<formControlPr xmlns="http://schemas.microsoft.com/office/spreadsheetml/2009/9/main" objectType="Drop" dropStyle="combo" dx="16" fmlaRange="Aux!$H$3:$H$9" noThreeD="1" sel="0" val="0"/>
</file>

<file path=xl/ctrlProps/ctrlProp45.xml><?xml version="1.0" encoding="utf-8"?>
<formControlPr xmlns="http://schemas.microsoft.com/office/spreadsheetml/2009/9/main" objectType="Drop" dropStyle="combo" dx="16" fmlaRange="Aux!$H$3:$H$9" noThreeD="1" sel="0" val="0"/>
</file>

<file path=xl/ctrlProps/ctrlProp46.xml><?xml version="1.0" encoding="utf-8"?>
<formControlPr xmlns="http://schemas.microsoft.com/office/spreadsheetml/2009/9/main" objectType="Drop" dropStyle="combo" dx="16" fmlaRange="Aux!$H$3:$H$9" noThreeD="1" sel="0" val="0"/>
</file>

<file path=xl/ctrlProps/ctrlProp47.xml><?xml version="1.0" encoding="utf-8"?>
<formControlPr xmlns="http://schemas.microsoft.com/office/spreadsheetml/2009/9/main" objectType="Drop" dropStyle="combo" dx="16" fmlaRange="Aux!$H$3:$H$9" noThreeD="1" sel="0" val="0"/>
</file>

<file path=xl/ctrlProps/ctrlProp48.xml><?xml version="1.0" encoding="utf-8"?>
<formControlPr xmlns="http://schemas.microsoft.com/office/spreadsheetml/2009/9/main" objectType="Drop" dropStyle="combo" dx="16" fmlaRange="Aux!$H$3:$H$9" noThreeD="1" sel="0" val="0"/>
</file>

<file path=xl/ctrlProps/ctrlProp49.xml><?xml version="1.0" encoding="utf-8"?>
<formControlPr xmlns="http://schemas.microsoft.com/office/spreadsheetml/2009/9/main" objectType="Drop" dropStyle="combo" dx="16" fmlaRange="Aux!$H$3:$H$9" noThreeD="1" sel="0" val="0"/>
</file>

<file path=xl/ctrlProps/ctrlProp5.xml><?xml version="1.0" encoding="utf-8"?>
<formControlPr xmlns="http://schemas.microsoft.com/office/spreadsheetml/2009/9/main" objectType="CheckBox" fmlaLink="$D$19" lockText="1" noThreeD="1"/>
</file>

<file path=xl/ctrlProps/ctrlProp50.xml><?xml version="1.0" encoding="utf-8"?>
<formControlPr xmlns="http://schemas.microsoft.com/office/spreadsheetml/2009/9/main" objectType="Drop" dropStyle="combo" dx="16" fmlaRange="Aux!$H$3:$H$9" noThreeD="1" sel="0" val="0"/>
</file>

<file path=xl/ctrlProps/ctrlProp6.xml><?xml version="1.0" encoding="utf-8"?>
<formControlPr xmlns="http://schemas.microsoft.com/office/spreadsheetml/2009/9/main" objectType="CheckBox" fmlaLink="$D$20" lockText="1" noThreeD="1"/>
</file>

<file path=xl/ctrlProps/ctrlProp7.xml><?xml version="1.0" encoding="utf-8"?>
<formControlPr xmlns="http://schemas.microsoft.com/office/spreadsheetml/2009/9/main" objectType="CheckBox" fmlaLink="$D$21" lockText="1" noThreeD="1"/>
</file>

<file path=xl/ctrlProps/ctrlProp8.xml><?xml version="1.0" encoding="utf-8"?>
<formControlPr xmlns="http://schemas.microsoft.com/office/spreadsheetml/2009/9/main" objectType="CheckBox" fmlaLink="$D$22" lockText="1" noThreeD="1"/>
</file>

<file path=xl/ctrlProps/ctrlProp9.xml><?xml version="1.0" encoding="utf-8"?>
<formControlPr xmlns="http://schemas.microsoft.com/office/spreadsheetml/2009/9/main" objectType="CheckBox" fmlaLink="$D$23" lockText="1" noThreeD="1"/>
</file>

<file path=xl/drawings/_rels/drawing1.xml.rels><?xml version="1.0" encoding="UTF-8" standalone="yes"?>
<Relationships xmlns="http://schemas.openxmlformats.org/package/2006/relationships"><Relationship Id="rId3" Type="http://schemas.openxmlformats.org/officeDocument/2006/relationships/hyperlink" Target="#'CRE 2 Requisitos'!A1"/><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3" Type="http://schemas.openxmlformats.org/officeDocument/2006/relationships/hyperlink" Target="#'CRE 2 Car&#225;tula'!A1"/><Relationship Id="rId2" Type="http://schemas.openxmlformats.org/officeDocument/2006/relationships/hyperlink" Target="#'CRE 2 Anexo'!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CRE 2 Requisitos'!A1"/><Relationship Id="rId2" Type="http://schemas.openxmlformats.org/officeDocument/2006/relationships/hyperlink" Target="#'CRE 2 Car&#225;tula'!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hyperlink" Target="#'CRE 2 Requisitos'!A123"/></Relationships>
</file>

<file path=xl/drawings/_rels/drawing5.xml.rels><?xml version="1.0" encoding="UTF-8" standalone="yes"?>
<Relationships xmlns="http://schemas.openxmlformats.org/package/2006/relationships"><Relationship Id="rId1" Type="http://schemas.openxmlformats.org/officeDocument/2006/relationships/hyperlink" Target="#'CRE 2 Requisitos'!A123"/></Relationships>
</file>

<file path=xl/drawings/_rels/drawing6.xml.rels><?xml version="1.0" encoding="UTF-8" standalone="yes"?>
<Relationships xmlns="http://schemas.openxmlformats.org/package/2006/relationships"><Relationship Id="rId2" Type="http://schemas.openxmlformats.org/officeDocument/2006/relationships/hyperlink" Target="#'CRE 2 Requisitos'!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RE 2 Requisitos'!A125"/></Relationships>
</file>

<file path=xl/drawings/_rels/drawing8.xml.rels><?xml version="1.0" encoding="UTF-8" standalone="yes"?>
<Relationships xmlns="http://schemas.openxmlformats.org/package/2006/relationships"><Relationship Id="rId2" Type="http://schemas.openxmlformats.org/officeDocument/2006/relationships/hyperlink" Target="#'CRE 2 Requisitos'!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hyperlink" Target="#'CRE 2 Requisitos'!D121"/></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47625</xdr:rowOff>
    </xdr:from>
    <xdr:to>
      <xdr:col>1</xdr:col>
      <xdr:colOff>0</xdr:colOff>
      <xdr:row>38</xdr:row>
      <xdr:rowOff>190500</xdr:rowOff>
    </xdr:to>
    <xdr:sp macro="" textlink="">
      <xdr:nvSpPr>
        <xdr:cNvPr id="3" name="Proceso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1676399</xdr:colOff>
      <xdr:row>30</xdr:row>
      <xdr:rowOff>183573</xdr:rowOff>
    </xdr:from>
    <xdr:to>
      <xdr:col>0</xdr:col>
      <xdr:colOff>6867524</xdr:colOff>
      <xdr:row>33</xdr:row>
      <xdr:rowOff>47625</xdr:rowOff>
    </xdr:to>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1676399" y="26405898"/>
          <a:ext cx="5191125" cy="492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Blvd. Adolfo López Mateos 172, Merced Gómez C.P 03930, Benito Juárez, Ciudad de México</a:t>
          </a:r>
        </a:p>
        <a:p>
          <a:pPr algn="ctr"/>
          <a:r>
            <a:rPr lang="es-MX" sz="1100" b="1">
              <a:latin typeface="Arial Narrow" panose="020B0606020202030204" pitchFamily="34" charset="0"/>
            </a:rPr>
            <a:t>www.cre.gob.mx</a:t>
          </a:r>
        </a:p>
      </xdr:txBody>
    </xdr:sp>
    <xdr:clientData/>
  </xdr:twoCellAnchor>
  <xdr:twoCellAnchor>
    <xdr:from>
      <xdr:col>0</xdr:col>
      <xdr:colOff>118533</xdr:colOff>
      <xdr:row>34</xdr:row>
      <xdr:rowOff>36656</xdr:rowOff>
    </xdr:from>
    <xdr:to>
      <xdr:col>0</xdr:col>
      <xdr:colOff>2442633</xdr:colOff>
      <xdr:row>36</xdr:row>
      <xdr:rowOff>44449</xdr:rowOff>
    </xdr:to>
    <xdr:sp macro="" textlink="">
      <xdr:nvSpPr>
        <xdr:cNvPr id="5" name="Proceso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118533" y="25411256"/>
          <a:ext cx="2324100" cy="426893"/>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Inicio</a:t>
          </a:r>
          <a:r>
            <a:rPr lang="es-MX" sz="1100" baseline="0">
              <a:latin typeface="Arial Narrow" panose="020B0606020202030204" pitchFamily="34" charset="0"/>
            </a:rPr>
            <a:t> del llenado de  la Solicitud.</a:t>
          </a:r>
          <a:endParaRPr lang="es-MX" sz="1100">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1226343</xdr:colOff>
      <xdr:row>4</xdr:row>
      <xdr:rowOff>47625</xdr:rowOff>
    </xdr:to>
    <xdr:pic>
      <xdr:nvPicPr>
        <xdr:cNvPr id="2" name="Imagen 26" descr="cr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91" r="31706"/>
        <a:stretch>
          <a:fillRect/>
        </a:stretch>
      </xdr:blipFill>
      <xdr:spPr bwMode="auto">
        <a:xfrm>
          <a:off x="0" y="0"/>
          <a:ext cx="1473993"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5</xdr:row>
          <xdr:rowOff>85725</xdr:rowOff>
        </xdr:from>
        <xdr:to>
          <xdr:col>2</xdr:col>
          <xdr:colOff>704850</xdr:colOff>
          <xdr:row>5</xdr:row>
          <xdr:rowOff>266700</xdr:rowOff>
        </xdr:to>
        <xdr:sp macro="" textlink="">
          <xdr:nvSpPr>
            <xdr:cNvPr id="3084" name="Drop Down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5</xdr:row>
          <xdr:rowOff>95250</xdr:rowOff>
        </xdr:from>
        <xdr:to>
          <xdr:col>2</xdr:col>
          <xdr:colOff>2667000</xdr:colOff>
          <xdr:row>5</xdr:row>
          <xdr:rowOff>285750</xdr:rowOff>
        </xdr:to>
        <xdr:sp macro="" textlink="">
          <xdr:nvSpPr>
            <xdr:cNvPr id="3085" name="Drop Down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2695575</xdr:colOff>
          <xdr:row>5</xdr:row>
          <xdr:rowOff>85725</xdr:rowOff>
        </xdr:from>
        <xdr:to>
          <xdr:col>2</xdr:col>
          <xdr:colOff>3857625</xdr:colOff>
          <xdr:row>5</xdr:row>
          <xdr:rowOff>276225</xdr:rowOff>
        </xdr:to>
        <xdr:sp macro="" textlink="">
          <xdr:nvSpPr>
            <xdr:cNvPr id="3086" name="Drop Down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16</xdr:row>
          <xdr:rowOff>104775</xdr:rowOff>
        </xdr:from>
        <xdr:to>
          <xdr:col>2</xdr:col>
          <xdr:colOff>1171575</xdr:colOff>
          <xdr:row>17</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Petróleo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xdr:row>
          <xdr:rowOff>38100</xdr:rowOff>
        </xdr:from>
        <xdr:to>
          <xdr:col>2</xdr:col>
          <xdr:colOff>1171575</xdr:colOff>
          <xdr:row>19</xdr:row>
          <xdr:rowOff>47625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xdr:row>
          <xdr:rowOff>38100</xdr:rowOff>
        </xdr:from>
        <xdr:to>
          <xdr:col>2</xdr:col>
          <xdr:colOff>1171575</xdr:colOff>
          <xdr:row>20</xdr:row>
          <xdr:rowOff>47625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20</xdr:row>
          <xdr:rowOff>38100</xdr:rowOff>
        </xdr:from>
        <xdr:to>
          <xdr:col>2</xdr:col>
          <xdr:colOff>1171575</xdr:colOff>
          <xdr:row>21</xdr:row>
          <xdr:rowOff>47625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Combustóleo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xdr:row>
          <xdr:rowOff>38100</xdr:rowOff>
        </xdr:from>
        <xdr:to>
          <xdr:col>2</xdr:col>
          <xdr:colOff>1171575</xdr:colOff>
          <xdr:row>22</xdr:row>
          <xdr:rowOff>47625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Turbosina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xdr:row>
          <xdr:rowOff>38100</xdr:rowOff>
        </xdr:from>
        <xdr:to>
          <xdr:col>2</xdr:col>
          <xdr:colOff>1762125</xdr:colOff>
          <xdr:row>23</xdr:row>
          <xdr:rowOff>85725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petrolíferos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xdr:row>
          <xdr:rowOff>9525</xdr:rowOff>
        </xdr:from>
        <xdr:to>
          <xdr:col>3</xdr:col>
          <xdr:colOff>0</xdr:colOff>
          <xdr:row>7</xdr:row>
          <xdr:rowOff>0</xdr:rowOff>
        </xdr:to>
        <xdr:sp macro="" textlink="">
          <xdr:nvSpPr>
            <xdr:cNvPr id="3166" name="Drop Down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54</xdr:row>
          <xdr:rowOff>400050</xdr:rowOff>
        </xdr:from>
        <xdr:to>
          <xdr:col>2</xdr:col>
          <xdr:colOff>1285875</xdr:colOff>
          <xdr:row>55</xdr:row>
          <xdr:rowOff>200025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Autotanques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55</xdr:row>
          <xdr:rowOff>200025</xdr:rowOff>
        </xdr:from>
        <xdr:to>
          <xdr:col>2</xdr:col>
          <xdr:colOff>2314575</xdr:colOff>
          <xdr:row>57</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Semirremolques o carrotolva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56</xdr:row>
          <xdr:rowOff>200025</xdr:rowOff>
        </xdr:from>
        <xdr:to>
          <xdr:col>2</xdr:col>
          <xdr:colOff>1276350</xdr:colOff>
          <xdr:row>58</xdr:row>
          <xdr:rowOff>9525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Carrotanques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38100</xdr:rowOff>
        </xdr:from>
        <xdr:to>
          <xdr:col>3</xdr:col>
          <xdr:colOff>19050</xdr:colOff>
          <xdr:row>8</xdr:row>
          <xdr:rowOff>238125</xdr:rowOff>
        </xdr:to>
        <xdr:sp macro="" textlink="">
          <xdr:nvSpPr>
            <xdr:cNvPr id="3171" name="Drop Down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38100</xdr:colOff>
      <xdr:row>152</xdr:row>
      <xdr:rowOff>209550</xdr:rowOff>
    </xdr:from>
    <xdr:to>
      <xdr:col>1</xdr:col>
      <xdr:colOff>1019175</xdr:colOff>
      <xdr:row>152</xdr:row>
      <xdr:rowOff>609600</xdr:rowOff>
    </xdr:to>
    <xdr:sp macro="" textlink="">
      <xdr:nvSpPr>
        <xdr:cNvPr id="20" name="Proceso 19">
          <a:hlinkClick xmlns:r="http://schemas.openxmlformats.org/officeDocument/2006/relationships" r:id="rId2"/>
          <a:extLst>
            <a:ext uri="{FF2B5EF4-FFF2-40B4-BE49-F238E27FC236}">
              <a16:creationId xmlns:a16="http://schemas.microsoft.com/office/drawing/2014/main" id="{00000000-0008-0000-0100-000014000000}"/>
            </a:ext>
          </a:extLst>
        </xdr:cNvPr>
        <xdr:cNvSpPr/>
      </xdr:nvSpPr>
      <xdr:spPr>
        <a:xfrm>
          <a:off x="38100" y="34642425"/>
          <a:ext cx="1743075" cy="4000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Ir al Anexo 1</a:t>
          </a:r>
        </a:p>
      </xdr:txBody>
    </xdr:sp>
    <xdr:clientData/>
  </xdr:twoCellAnchor>
  <xdr:twoCellAnchor>
    <xdr:from>
      <xdr:col>1</xdr:col>
      <xdr:colOff>1286743</xdr:colOff>
      <xdr:row>152</xdr:row>
      <xdr:rowOff>197450</xdr:rowOff>
    </xdr:from>
    <xdr:to>
      <xdr:col>1</xdr:col>
      <xdr:colOff>3009901</xdr:colOff>
      <xdr:row>152</xdr:row>
      <xdr:rowOff>581025</xdr:rowOff>
    </xdr:to>
    <xdr:sp macro="" textlink="">
      <xdr:nvSpPr>
        <xdr:cNvPr id="21" name="Proceso 20">
          <a:hlinkClick xmlns:r="http://schemas.openxmlformats.org/officeDocument/2006/relationships" r:id="rId3"/>
          <a:extLst>
            <a:ext uri="{FF2B5EF4-FFF2-40B4-BE49-F238E27FC236}">
              <a16:creationId xmlns:a16="http://schemas.microsoft.com/office/drawing/2014/main" id="{00000000-0008-0000-0100-000015000000}"/>
            </a:ext>
          </a:extLst>
        </xdr:cNvPr>
        <xdr:cNvSpPr/>
      </xdr:nvSpPr>
      <xdr:spPr>
        <a:xfrm>
          <a:off x="2048743" y="45850775"/>
          <a:ext cx="1723158" cy="3835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Carátula</a:t>
          </a:r>
          <a:endParaRPr lang="es-MX" sz="1100"/>
        </a:p>
      </xdr:txBody>
    </xdr:sp>
    <xdr:clientData/>
  </xdr:twoCellAnchor>
  <mc:AlternateContent xmlns:mc="http://schemas.openxmlformats.org/markup-compatibility/2006">
    <mc:Choice xmlns:a14="http://schemas.microsoft.com/office/drawing/2010/main" Requires="a14">
      <xdr:twoCellAnchor editAs="oneCell">
        <xdr:from>
          <xdr:col>1</xdr:col>
          <xdr:colOff>3819525</xdr:colOff>
          <xdr:row>12</xdr:row>
          <xdr:rowOff>28575</xdr:rowOff>
        </xdr:from>
        <xdr:to>
          <xdr:col>2</xdr:col>
          <xdr:colOff>3838575</xdr:colOff>
          <xdr:row>12</xdr:row>
          <xdr:rowOff>228600</xdr:rowOff>
        </xdr:to>
        <xdr:sp macro="" textlink="">
          <xdr:nvSpPr>
            <xdr:cNvPr id="3172" name="Drop Down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142875</xdr:colOff>
      <xdr:row>16</xdr:row>
      <xdr:rowOff>57149</xdr:rowOff>
    </xdr:from>
    <xdr:to>
      <xdr:col>4</xdr:col>
      <xdr:colOff>647700</xdr:colOff>
      <xdr:row>22</xdr:row>
      <xdr:rowOff>28574</xdr:rowOff>
    </xdr:to>
    <xdr:sp macro="" textlink="">
      <xdr:nvSpPr>
        <xdr:cNvPr id="23" name="CuadroTexto 22">
          <a:extLst>
            <a:ext uri="{FF2B5EF4-FFF2-40B4-BE49-F238E27FC236}">
              <a16:creationId xmlns:a16="http://schemas.microsoft.com/office/drawing/2014/main" id="{00000000-0008-0000-0100-000017000000}"/>
            </a:ext>
          </a:extLst>
        </xdr:cNvPr>
        <xdr:cNvSpPr txBox="1"/>
      </xdr:nvSpPr>
      <xdr:spPr>
        <a:xfrm>
          <a:off x="8591550" y="4924424"/>
          <a:ext cx="2514600" cy="1590675"/>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lstStyle/>
        <a:p>
          <a:pPr algn="ctr"/>
          <a:endParaRPr lang="es-MX" sz="1600" b="1"/>
        </a:p>
        <a:p>
          <a:pPr algn="ctr"/>
          <a:r>
            <a:rPr lang="es-MX" sz="1600" b="1"/>
            <a:t>Los permisos se emitirán de manera separada</a:t>
          </a:r>
          <a:r>
            <a:rPr lang="es-MX" sz="1600" b="1" baseline="0"/>
            <a:t> para:</a:t>
          </a:r>
        </a:p>
        <a:p>
          <a:pPr algn="ctr"/>
          <a:r>
            <a:rPr lang="es-MX" sz="1600" b="1" baseline="0"/>
            <a:t> 1) petróleo</a:t>
          </a:r>
        </a:p>
        <a:p>
          <a:pPr algn="ctr"/>
          <a:r>
            <a:rPr lang="es-MX" sz="1600" b="1" baseline="0"/>
            <a:t>2) petrolíferos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63500</xdr:colOff>
      <xdr:row>4</xdr:row>
      <xdr:rowOff>65645</xdr:rowOff>
    </xdr:to>
    <xdr:pic>
      <xdr:nvPicPr>
        <xdr:cNvPr id="2" name="Imagen 26" descr="cr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91" r="31706"/>
        <a:stretch>
          <a:fillRect/>
        </a:stretch>
      </xdr:blipFill>
      <xdr:spPr bwMode="auto">
        <a:xfrm>
          <a:off x="1" y="0"/>
          <a:ext cx="1640416" cy="912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228600</xdr:colOff>
          <xdr:row>14</xdr:row>
          <xdr:rowOff>295275</xdr:rowOff>
        </xdr:from>
        <xdr:to>
          <xdr:col>0</xdr:col>
          <xdr:colOff>1562100</xdr:colOff>
          <xdr:row>16</xdr:row>
          <xdr:rowOff>9525</xdr:rowOff>
        </xdr:to>
        <xdr:sp macro="" textlink="">
          <xdr:nvSpPr>
            <xdr:cNvPr id="4152" name="Drop Down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295275</xdr:rowOff>
        </xdr:from>
        <xdr:to>
          <xdr:col>0</xdr:col>
          <xdr:colOff>1562100</xdr:colOff>
          <xdr:row>17</xdr:row>
          <xdr:rowOff>9525</xdr:rowOff>
        </xdr:to>
        <xdr:sp macro="" textlink="">
          <xdr:nvSpPr>
            <xdr:cNvPr id="4153" name="Drop Down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295275</xdr:rowOff>
        </xdr:from>
        <xdr:to>
          <xdr:col>0</xdr:col>
          <xdr:colOff>1562100</xdr:colOff>
          <xdr:row>18</xdr:row>
          <xdr:rowOff>9525</xdr:rowOff>
        </xdr:to>
        <xdr:sp macro="" textlink="">
          <xdr:nvSpPr>
            <xdr:cNvPr id="4154" name="Drop Down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295275</xdr:rowOff>
        </xdr:from>
        <xdr:to>
          <xdr:col>0</xdr:col>
          <xdr:colOff>1562100</xdr:colOff>
          <xdr:row>19</xdr:row>
          <xdr:rowOff>9525</xdr:rowOff>
        </xdr:to>
        <xdr:sp macro="" textlink="">
          <xdr:nvSpPr>
            <xdr:cNvPr id="4155" name="Drop Down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323850</xdr:rowOff>
        </xdr:from>
        <xdr:to>
          <xdr:col>0</xdr:col>
          <xdr:colOff>1562100</xdr:colOff>
          <xdr:row>20</xdr:row>
          <xdr:rowOff>9525</xdr:rowOff>
        </xdr:to>
        <xdr:sp macro="" textlink="">
          <xdr:nvSpPr>
            <xdr:cNvPr id="4156" name="Drop Down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295275</xdr:rowOff>
        </xdr:from>
        <xdr:to>
          <xdr:col>0</xdr:col>
          <xdr:colOff>1562100</xdr:colOff>
          <xdr:row>21</xdr:row>
          <xdr:rowOff>9525</xdr:rowOff>
        </xdr:to>
        <xdr:sp macro="" textlink="">
          <xdr:nvSpPr>
            <xdr:cNvPr id="4157" name="Drop Down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295275</xdr:rowOff>
        </xdr:from>
        <xdr:to>
          <xdr:col>0</xdr:col>
          <xdr:colOff>1562100</xdr:colOff>
          <xdr:row>22</xdr:row>
          <xdr:rowOff>9525</xdr:rowOff>
        </xdr:to>
        <xdr:sp macro="" textlink="">
          <xdr:nvSpPr>
            <xdr:cNvPr id="4158" name="Drop Down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295275</xdr:rowOff>
        </xdr:from>
        <xdr:to>
          <xdr:col>0</xdr:col>
          <xdr:colOff>1562100</xdr:colOff>
          <xdr:row>23</xdr:row>
          <xdr:rowOff>9525</xdr:rowOff>
        </xdr:to>
        <xdr:sp macro="" textlink="">
          <xdr:nvSpPr>
            <xdr:cNvPr id="4159" name="Drop Down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295275</xdr:rowOff>
        </xdr:from>
        <xdr:to>
          <xdr:col>0</xdr:col>
          <xdr:colOff>1562100</xdr:colOff>
          <xdr:row>24</xdr:row>
          <xdr:rowOff>9525</xdr:rowOff>
        </xdr:to>
        <xdr:sp macro="" textlink="">
          <xdr:nvSpPr>
            <xdr:cNvPr id="4160" name="Drop Down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295275</xdr:rowOff>
        </xdr:from>
        <xdr:to>
          <xdr:col>0</xdr:col>
          <xdr:colOff>1562100</xdr:colOff>
          <xdr:row>25</xdr:row>
          <xdr:rowOff>9525</xdr:rowOff>
        </xdr:to>
        <xdr:sp macro="" textlink="">
          <xdr:nvSpPr>
            <xdr:cNvPr id="4161" name="Drop Down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295275</xdr:rowOff>
        </xdr:from>
        <xdr:to>
          <xdr:col>0</xdr:col>
          <xdr:colOff>1562100</xdr:colOff>
          <xdr:row>26</xdr:row>
          <xdr:rowOff>9525</xdr:rowOff>
        </xdr:to>
        <xdr:sp macro="" textlink="">
          <xdr:nvSpPr>
            <xdr:cNvPr id="4162" name="Drop Down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295275</xdr:rowOff>
        </xdr:from>
        <xdr:to>
          <xdr:col>0</xdr:col>
          <xdr:colOff>1562100</xdr:colOff>
          <xdr:row>27</xdr:row>
          <xdr:rowOff>9525</xdr:rowOff>
        </xdr:to>
        <xdr:sp macro="" textlink="">
          <xdr:nvSpPr>
            <xdr:cNvPr id="4163" name="Drop Down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295275</xdr:rowOff>
        </xdr:from>
        <xdr:to>
          <xdr:col>0</xdr:col>
          <xdr:colOff>1562100</xdr:colOff>
          <xdr:row>28</xdr:row>
          <xdr:rowOff>9525</xdr:rowOff>
        </xdr:to>
        <xdr:sp macro="" textlink="">
          <xdr:nvSpPr>
            <xdr:cNvPr id="4164" name="Drop Down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295275</xdr:rowOff>
        </xdr:from>
        <xdr:to>
          <xdr:col>0</xdr:col>
          <xdr:colOff>1562100</xdr:colOff>
          <xdr:row>29</xdr:row>
          <xdr:rowOff>9525</xdr:rowOff>
        </xdr:to>
        <xdr:sp macro="" textlink="">
          <xdr:nvSpPr>
            <xdr:cNvPr id="4165" name="Drop Down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295275</xdr:rowOff>
        </xdr:from>
        <xdr:to>
          <xdr:col>0</xdr:col>
          <xdr:colOff>1562100</xdr:colOff>
          <xdr:row>30</xdr:row>
          <xdr:rowOff>9525</xdr:rowOff>
        </xdr:to>
        <xdr:sp macro="" textlink="">
          <xdr:nvSpPr>
            <xdr:cNvPr id="4166" name="Drop Down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295275</xdr:rowOff>
        </xdr:from>
        <xdr:to>
          <xdr:col>0</xdr:col>
          <xdr:colOff>1562100</xdr:colOff>
          <xdr:row>31</xdr:row>
          <xdr:rowOff>9525</xdr:rowOff>
        </xdr:to>
        <xdr:sp macro="" textlink="">
          <xdr:nvSpPr>
            <xdr:cNvPr id="4167" name="Drop Down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30</xdr:row>
          <xdr:rowOff>295275</xdr:rowOff>
        </xdr:from>
        <xdr:to>
          <xdr:col>0</xdr:col>
          <xdr:colOff>1562100</xdr:colOff>
          <xdr:row>32</xdr:row>
          <xdr:rowOff>9525</xdr:rowOff>
        </xdr:to>
        <xdr:sp macro="" textlink="">
          <xdr:nvSpPr>
            <xdr:cNvPr id="4168" name="Drop Down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31</xdr:row>
          <xdr:rowOff>295275</xdr:rowOff>
        </xdr:from>
        <xdr:to>
          <xdr:col>0</xdr:col>
          <xdr:colOff>1562100</xdr:colOff>
          <xdr:row>33</xdr:row>
          <xdr:rowOff>9525</xdr:rowOff>
        </xdr:to>
        <xdr:sp macro="" textlink="">
          <xdr:nvSpPr>
            <xdr:cNvPr id="4169" name="Drop Down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32</xdr:row>
          <xdr:rowOff>295275</xdr:rowOff>
        </xdr:from>
        <xdr:to>
          <xdr:col>0</xdr:col>
          <xdr:colOff>1562100</xdr:colOff>
          <xdr:row>34</xdr:row>
          <xdr:rowOff>9525</xdr:rowOff>
        </xdr:to>
        <xdr:sp macro="" textlink="">
          <xdr:nvSpPr>
            <xdr:cNvPr id="4170" name="Drop Down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33</xdr:row>
          <xdr:rowOff>295275</xdr:rowOff>
        </xdr:from>
        <xdr:to>
          <xdr:col>0</xdr:col>
          <xdr:colOff>1562100</xdr:colOff>
          <xdr:row>35</xdr:row>
          <xdr:rowOff>9525</xdr:rowOff>
        </xdr:to>
        <xdr:sp macro="" textlink="">
          <xdr:nvSpPr>
            <xdr:cNvPr id="4171" name="Drop Down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34</xdr:row>
          <xdr:rowOff>295275</xdr:rowOff>
        </xdr:from>
        <xdr:to>
          <xdr:col>0</xdr:col>
          <xdr:colOff>1562100</xdr:colOff>
          <xdr:row>36</xdr:row>
          <xdr:rowOff>9525</xdr:rowOff>
        </xdr:to>
        <xdr:sp macro="" textlink="">
          <xdr:nvSpPr>
            <xdr:cNvPr id="4172" name="Drop Down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35</xdr:row>
          <xdr:rowOff>295275</xdr:rowOff>
        </xdr:from>
        <xdr:to>
          <xdr:col>0</xdr:col>
          <xdr:colOff>1562100</xdr:colOff>
          <xdr:row>37</xdr:row>
          <xdr:rowOff>9525</xdr:rowOff>
        </xdr:to>
        <xdr:sp macro="" textlink="">
          <xdr:nvSpPr>
            <xdr:cNvPr id="4173" name="Drop Down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36</xdr:row>
          <xdr:rowOff>295275</xdr:rowOff>
        </xdr:from>
        <xdr:to>
          <xdr:col>0</xdr:col>
          <xdr:colOff>1562100</xdr:colOff>
          <xdr:row>38</xdr:row>
          <xdr:rowOff>9525</xdr:rowOff>
        </xdr:to>
        <xdr:sp macro="" textlink="">
          <xdr:nvSpPr>
            <xdr:cNvPr id="4174" name="Drop Down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37</xdr:row>
          <xdr:rowOff>295275</xdr:rowOff>
        </xdr:from>
        <xdr:to>
          <xdr:col>0</xdr:col>
          <xdr:colOff>1562100</xdr:colOff>
          <xdr:row>39</xdr:row>
          <xdr:rowOff>9525</xdr:rowOff>
        </xdr:to>
        <xdr:sp macro="" textlink="">
          <xdr:nvSpPr>
            <xdr:cNvPr id="4175" name="Drop Down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38</xdr:row>
          <xdr:rowOff>295275</xdr:rowOff>
        </xdr:from>
        <xdr:to>
          <xdr:col>0</xdr:col>
          <xdr:colOff>1562100</xdr:colOff>
          <xdr:row>40</xdr:row>
          <xdr:rowOff>9525</xdr:rowOff>
        </xdr:to>
        <xdr:sp macro="" textlink="">
          <xdr:nvSpPr>
            <xdr:cNvPr id="4176" name="Drop Down 80"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39</xdr:row>
          <xdr:rowOff>295275</xdr:rowOff>
        </xdr:from>
        <xdr:to>
          <xdr:col>0</xdr:col>
          <xdr:colOff>1562100</xdr:colOff>
          <xdr:row>41</xdr:row>
          <xdr:rowOff>9525</xdr:rowOff>
        </xdr:to>
        <xdr:sp macro="" textlink="">
          <xdr:nvSpPr>
            <xdr:cNvPr id="4177" name="Drop Down 81"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40</xdr:row>
          <xdr:rowOff>295275</xdr:rowOff>
        </xdr:from>
        <xdr:to>
          <xdr:col>0</xdr:col>
          <xdr:colOff>1562100</xdr:colOff>
          <xdr:row>42</xdr:row>
          <xdr:rowOff>9525</xdr:rowOff>
        </xdr:to>
        <xdr:sp macro="" textlink="">
          <xdr:nvSpPr>
            <xdr:cNvPr id="4178" name="Drop Down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41</xdr:row>
          <xdr:rowOff>295275</xdr:rowOff>
        </xdr:from>
        <xdr:to>
          <xdr:col>0</xdr:col>
          <xdr:colOff>1562100</xdr:colOff>
          <xdr:row>43</xdr:row>
          <xdr:rowOff>9525</xdr:rowOff>
        </xdr:to>
        <xdr:sp macro="" textlink="">
          <xdr:nvSpPr>
            <xdr:cNvPr id="4179" name="Drop Down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42</xdr:row>
          <xdr:rowOff>295275</xdr:rowOff>
        </xdr:from>
        <xdr:to>
          <xdr:col>0</xdr:col>
          <xdr:colOff>1562100</xdr:colOff>
          <xdr:row>44</xdr:row>
          <xdr:rowOff>9525</xdr:rowOff>
        </xdr:to>
        <xdr:sp macro="" textlink="">
          <xdr:nvSpPr>
            <xdr:cNvPr id="4180" name="Drop Down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44</xdr:row>
          <xdr:rowOff>0</xdr:rowOff>
        </xdr:from>
        <xdr:to>
          <xdr:col>0</xdr:col>
          <xdr:colOff>1562100</xdr:colOff>
          <xdr:row>45</xdr:row>
          <xdr:rowOff>9525</xdr:rowOff>
        </xdr:to>
        <xdr:sp macro="" textlink="">
          <xdr:nvSpPr>
            <xdr:cNvPr id="4181" name="Drop Down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45</xdr:row>
          <xdr:rowOff>0</xdr:rowOff>
        </xdr:from>
        <xdr:to>
          <xdr:col>0</xdr:col>
          <xdr:colOff>1562100</xdr:colOff>
          <xdr:row>46</xdr:row>
          <xdr:rowOff>9525</xdr:rowOff>
        </xdr:to>
        <xdr:sp macro="" textlink="">
          <xdr:nvSpPr>
            <xdr:cNvPr id="4182" name="Drop Down 86"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46</xdr:row>
          <xdr:rowOff>0</xdr:rowOff>
        </xdr:from>
        <xdr:to>
          <xdr:col>0</xdr:col>
          <xdr:colOff>1562100</xdr:colOff>
          <xdr:row>47</xdr:row>
          <xdr:rowOff>9525</xdr:rowOff>
        </xdr:to>
        <xdr:sp macro="" textlink="">
          <xdr:nvSpPr>
            <xdr:cNvPr id="4183" name="Drop Down 87"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47</xdr:row>
          <xdr:rowOff>0</xdr:rowOff>
        </xdr:from>
        <xdr:to>
          <xdr:col>0</xdr:col>
          <xdr:colOff>1562100</xdr:colOff>
          <xdr:row>48</xdr:row>
          <xdr:rowOff>9525</xdr:rowOff>
        </xdr:to>
        <xdr:sp macro="" textlink="">
          <xdr:nvSpPr>
            <xdr:cNvPr id="4184" name="Drop Down 88"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48</xdr:row>
          <xdr:rowOff>0</xdr:rowOff>
        </xdr:from>
        <xdr:to>
          <xdr:col>0</xdr:col>
          <xdr:colOff>1562100</xdr:colOff>
          <xdr:row>49</xdr:row>
          <xdr:rowOff>9525</xdr:rowOff>
        </xdr:to>
        <xdr:sp macro="" textlink="">
          <xdr:nvSpPr>
            <xdr:cNvPr id="4185" name="Drop Down 89"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0</xdr:rowOff>
        </xdr:from>
        <xdr:to>
          <xdr:col>0</xdr:col>
          <xdr:colOff>1562100</xdr:colOff>
          <xdr:row>15</xdr:row>
          <xdr:rowOff>9525</xdr:rowOff>
        </xdr:to>
        <xdr:sp macro="" textlink="">
          <xdr:nvSpPr>
            <xdr:cNvPr id="4186" name="Drop Down 90"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619125</xdr:colOff>
      <xdr:row>53</xdr:row>
      <xdr:rowOff>214310</xdr:rowOff>
    </xdr:from>
    <xdr:to>
      <xdr:col>1</xdr:col>
      <xdr:colOff>2524125</xdr:colOff>
      <xdr:row>54</xdr:row>
      <xdr:rowOff>392906</xdr:rowOff>
    </xdr:to>
    <xdr:sp macro="" textlink="">
      <xdr:nvSpPr>
        <xdr:cNvPr id="40" name="Proceso 39">
          <a:hlinkClick xmlns:r="http://schemas.openxmlformats.org/officeDocument/2006/relationships" r:id="rId2"/>
          <a:extLst>
            <a:ext uri="{FF2B5EF4-FFF2-40B4-BE49-F238E27FC236}">
              <a16:creationId xmlns:a16="http://schemas.microsoft.com/office/drawing/2014/main" id="{00000000-0008-0000-0200-000028000000}"/>
            </a:ext>
          </a:extLst>
        </xdr:cNvPr>
        <xdr:cNvSpPr/>
      </xdr:nvSpPr>
      <xdr:spPr>
        <a:xfrm>
          <a:off x="2202656" y="15763873"/>
          <a:ext cx="1905000" cy="392908"/>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Carátula</a:t>
          </a:r>
          <a:endParaRPr lang="es-MX" sz="1100"/>
        </a:p>
      </xdr:txBody>
    </xdr:sp>
    <xdr:clientData/>
  </xdr:twoCellAnchor>
  <xdr:twoCellAnchor>
    <xdr:from>
      <xdr:col>0</xdr:col>
      <xdr:colOff>104775</xdr:colOff>
      <xdr:row>54</xdr:row>
      <xdr:rowOff>2380</xdr:rowOff>
    </xdr:from>
    <xdr:to>
      <xdr:col>1</xdr:col>
      <xdr:colOff>426244</xdr:colOff>
      <xdr:row>54</xdr:row>
      <xdr:rowOff>378617</xdr:rowOff>
    </xdr:to>
    <xdr:sp macro="" textlink="">
      <xdr:nvSpPr>
        <xdr:cNvPr id="41" name="Proceso 40">
          <a:hlinkClick xmlns:r="http://schemas.openxmlformats.org/officeDocument/2006/relationships" r:id="rId3"/>
          <a:extLst>
            <a:ext uri="{FF2B5EF4-FFF2-40B4-BE49-F238E27FC236}">
              <a16:creationId xmlns:a16="http://schemas.microsoft.com/office/drawing/2014/main" id="{00000000-0008-0000-0200-000029000000}"/>
            </a:ext>
          </a:extLst>
        </xdr:cNvPr>
        <xdr:cNvSpPr/>
      </xdr:nvSpPr>
      <xdr:spPr>
        <a:xfrm>
          <a:off x="104775" y="15766255"/>
          <a:ext cx="1905000" cy="376237"/>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hoja anterior</a:t>
          </a:r>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69272</xdr:colOff>
      <xdr:row>19</xdr:row>
      <xdr:rowOff>220805</xdr:rowOff>
    </xdr:from>
    <xdr:to>
      <xdr:col>0</xdr:col>
      <xdr:colOff>1345623</xdr:colOff>
      <xdr:row>20</xdr:row>
      <xdr:rowOff>28575</xdr:rowOff>
    </xdr:to>
    <xdr:sp macro="" textlink="">
      <xdr:nvSpPr>
        <xdr:cNvPr id="5" name="Proceso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69272" y="6307280"/>
          <a:ext cx="1276351" cy="46499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69272</xdr:colOff>
      <xdr:row>17</xdr:row>
      <xdr:rowOff>220805</xdr:rowOff>
    </xdr:from>
    <xdr:to>
      <xdr:col>0</xdr:col>
      <xdr:colOff>1345623</xdr:colOff>
      <xdr:row>18</xdr:row>
      <xdr:rowOff>28575</xdr:rowOff>
    </xdr:to>
    <xdr:sp macro="" textlink="">
      <xdr:nvSpPr>
        <xdr:cNvPr id="5" name="Proceso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69272" y="3621230"/>
          <a:ext cx="1276351" cy="2684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1152525</xdr:colOff>
      <xdr:row>2</xdr:row>
      <xdr:rowOff>77082</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838325" cy="886706"/>
        </a:xfrm>
        <a:prstGeom prst="rect">
          <a:avLst/>
        </a:prstGeom>
      </xdr:spPr>
    </xdr:pic>
    <xdr:clientData/>
  </xdr:twoCellAnchor>
  <xdr:twoCellAnchor>
    <xdr:from>
      <xdr:col>0</xdr:col>
      <xdr:colOff>200025</xdr:colOff>
      <xdr:row>12</xdr:row>
      <xdr:rowOff>152400</xdr:rowOff>
    </xdr:from>
    <xdr:to>
      <xdr:col>1</xdr:col>
      <xdr:colOff>1430508</xdr:colOff>
      <xdr:row>15</xdr:row>
      <xdr:rowOff>84021</xdr:rowOff>
    </xdr:to>
    <xdr:sp macro="" textlink="">
      <xdr:nvSpPr>
        <xdr:cNvPr id="3" name="Proceso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200025" y="6010275"/>
          <a:ext cx="1916283" cy="50312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hoja de requisitos</a:t>
          </a:r>
          <a:endParaRPr lang="es-MX"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85725</xdr:colOff>
      <xdr:row>5</xdr:row>
      <xdr:rowOff>381000</xdr:rowOff>
    </xdr:from>
    <xdr:to>
      <xdr:col>3</xdr:col>
      <xdr:colOff>257175</xdr:colOff>
      <xdr:row>6</xdr:row>
      <xdr:rowOff>314325</xdr:rowOff>
    </xdr:to>
    <xdr:sp macro="" textlink="">
      <xdr:nvSpPr>
        <xdr:cNvPr id="2" name="Rectángulo 1">
          <a:extLst>
            <a:ext uri="{FF2B5EF4-FFF2-40B4-BE49-F238E27FC236}">
              <a16:creationId xmlns:a16="http://schemas.microsoft.com/office/drawing/2014/main" id="{00000000-0008-0000-0600-000002000000}"/>
            </a:ext>
          </a:extLst>
        </xdr:cNvPr>
        <xdr:cNvSpPr/>
      </xdr:nvSpPr>
      <xdr:spPr>
        <a:xfrm>
          <a:off x="1866900" y="2743200"/>
          <a:ext cx="1571625" cy="533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1297148</xdr:colOff>
      <xdr:row>5</xdr:row>
      <xdr:rowOff>353202</xdr:rowOff>
    </xdr:from>
    <xdr:to>
      <xdr:col>5</xdr:col>
      <xdr:colOff>70951</xdr:colOff>
      <xdr:row>6</xdr:row>
      <xdr:rowOff>286527</xdr:rowOff>
    </xdr:to>
    <xdr:sp macro="" textlink="">
      <xdr:nvSpPr>
        <xdr:cNvPr id="3" name="Rectángulo 2">
          <a:extLst>
            <a:ext uri="{FF2B5EF4-FFF2-40B4-BE49-F238E27FC236}">
              <a16:creationId xmlns:a16="http://schemas.microsoft.com/office/drawing/2014/main" id="{00000000-0008-0000-0600-000003000000}"/>
            </a:ext>
          </a:extLst>
        </xdr:cNvPr>
        <xdr:cNvSpPr/>
      </xdr:nvSpPr>
      <xdr:spPr>
        <a:xfrm>
          <a:off x="4478498" y="2715402"/>
          <a:ext cx="1574153" cy="533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1304925</xdr:colOff>
      <xdr:row>10</xdr:row>
      <xdr:rowOff>57150</xdr:rowOff>
    </xdr:from>
    <xdr:to>
      <xdr:col>5</xdr:col>
      <xdr:colOff>76200</xdr:colOff>
      <xdr:row>11</xdr:row>
      <xdr:rowOff>104775</xdr:rowOff>
    </xdr:to>
    <xdr:sp macro="" textlink="">
      <xdr:nvSpPr>
        <xdr:cNvPr id="4" name="Rectángulo 3">
          <a:extLst>
            <a:ext uri="{FF2B5EF4-FFF2-40B4-BE49-F238E27FC236}">
              <a16:creationId xmlns:a16="http://schemas.microsoft.com/office/drawing/2014/main" id="{00000000-0008-0000-0600-000004000000}"/>
            </a:ext>
          </a:extLst>
        </xdr:cNvPr>
        <xdr:cNvSpPr/>
      </xdr:nvSpPr>
      <xdr:spPr>
        <a:xfrm>
          <a:off x="4486275" y="5734050"/>
          <a:ext cx="1571625" cy="647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1370433</xdr:colOff>
      <xdr:row>7</xdr:row>
      <xdr:rowOff>581802</xdr:rowOff>
    </xdr:from>
    <xdr:to>
      <xdr:col>5</xdr:col>
      <xdr:colOff>9720</xdr:colOff>
      <xdr:row>8</xdr:row>
      <xdr:rowOff>894184</xdr:rowOff>
    </xdr:to>
    <xdr:sp macro="" textlink="">
      <xdr:nvSpPr>
        <xdr:cNvPr id="5" name="Rectángulo 4">
          <a:extLst>
            <a:ext uri="{FF2B5EF4-FFF2-40B4-BE49-F238E27FC236}">
              <a16:creationId xmlns:a16="http://schemas.microsoft.com/office/drawing/2014/main" id="{00000000-0008-0000-0600-000005000000}"/>
            </a:ext>
          </a:extLst>
        </xdr:cNvPr>
        <xdr:cNvSpPr/>
      </xdr:nvSpPr>
      <xdr:spPr>
        <a:xfrm>
          <a:off x="4551783" y="4144152"/>
          <a:ext cx="1439637" cy="9124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xdr:col>
      <xdr:colOff>95250</xdr:colOff>
      <xdr:row>8</xdr:row>
      <xdr:rowOff>152400</xdr:rowOff>
    </xdr:from>
    <xdr:to>
      <xdr:col>7</xdr:col>
      <xdr:colOff>752475</xdr:colOff>
      <xdr:row>8</xdr:row>
      <xdr:rowOff>819149</xdr:rowOff>
    </xdr:to>
    <xdr:sp macro="" textlink="">
      <xdr:nvSpPr>
        <xdr:cNvPr id="6" name="Rectángulo 5">
          <a:extLst>
            <a:ext uri="{FF2B5EF4-FFF2-40B4-BE49-F238E27FC236}">
              <a16:creationId xmlns:a16="http://schemas.microsoft.com/office/drawing/2014/main" id="{00000000-0008-0000-0600-000006000000}"/>
            </a:ext>
          </a:extLst>
        </xdr:cNvPr>
        <xdr:cNvSpPr/>
      </xdr:nvSpPr>
      <xdr:spPr>
        <a:xfrm>
          <a:off x="7096125" y="4314825"/>
          <a:ext cx="2057400" cy="66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428043</xdr:colOff>
      <xdr:row>4</xdr:row>
      <xdr:rowOff>24883</xdr:rowOff>
    </xdr:from>
    <xdr:to>
      <xdr:col>2</xdr:col>
      <xdr:colOff>695326</xdr:colOff>
      <xdr:row>4</xdr:row>
      <xdr:rowOff>533401</xdr:rowOff>
    </xdr:to>
    <xdr:sp macro="" textlink="">
      <xdr:nvSpPr>
        <xdr:cNvPr id="7" name="Rectángulo 6">
          <a:extLst>
            <a:ext uri="{FF2B5EF4-FFF2-40B4-BE49-F238E27FC236}">
              <a16:creationId xmlns:a16="http://schemas.microsoft.com/office/drawing/2014/main" id="{00000000-0008-0000-0600-000007000000}"/>
            </a:ext>
          </a:extLst>
        </xdr:cNvPr>
        <xdr:cNvSpPr/>
      </xdr:nvSpPr>
      <xdr:spPr>
        <a:xfrm>
          <a:off x="1190043" y="1787008"/>
          <a:ext cx="1286458" cy="50851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56956</xdr:colOff>
      <xdr:row>4</xdr:row>
      <xdr:rowOff>25076</xdr:rowOff>
    </xdr:from>
    <xdr:to>
      <xdr:col>5</xdr:col>
      <xdr:colOff>228406</xdr:colOff>
      <xdr:row>4</xdr:row>
      <xdr:rowOff>561003</xdr:rowOff>
    </xdr:to>
    <xdr:sp macro="" textlink="">
      <xdr:nvSpPr>
        <xdr:cNvPr id="8" name="Rectángulo 7">
          <a:extLst>
            <a:ext uri="{FF2B5EF4-FFF2-40B4-BE49-F238E27FC236}">
              <a16:creationId xmlns:a16="http://schemas.microsoft.com/office/drawing/2014/main" id="{00000000-0008-0000-0600-000008000000}"/>
            </a:ext>
          </a:extLst>
        </xdr:cNvPr>
        <xdr:cNvSpPr/>
      </xdr:nvSpPr>
      <xdr:spPr>
        <a:xfrm>
          <a:off x="4638481" y="1787201"/>
          <a:ext cx="1571625" cy="53592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47431</xdr:colOff>
      <xdr:row>4</xdr:row>
      <xdr:rowOff>25465</xdr:rowOff>
    </xdr:from>
    <xdr:to>
      <xdr:col>7</xdr:col>
      <xdr:colOff>1619056</xdr:colOff>
      <xdr:row>4</xdr:row>
      <xdr:rowOff>561392</xdr:rowOff>
    </xdr:to>
    <xdr:sp macro="" textlink="">
      <xdr:nvSpPr>
        <xdr:cNvPr id="9" name="Rectángulo 8">
          <a:extLst>
            <a:ext uri="{FF2B5EF4-FFF2-40B4-BE49-F238E27FC236}">
              <a16:creationId xmlns:a16="http://schemas.microsoft.com/office/drawing/2014/main" id="{00000000-0008-0000-0600-000009000000}"/>
            </a:ext>
          </a:extLst>
        </xdr:cNvPr>
        <xdr:cNvSpPr/>
      </xdr:nvSpPr>
      <xdr:spPr>
        <a:xfrm>
          <a:off x="8448481" y="1787590"/>
          <a:ext cx="1571625" cy="53592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871247</xdr:colOff>
      <xdr:row>6</xdr:row>
      <xdr:rowOff>314324</xdr:rowOff>
    </xdr:from>
    <xdr:to>
      <xdr:col>4</xdr:col>
      <xdr:colOff>690078</xdr:colOff>
      <xdr:row>7</xdr:row>
      <xdr:rowOff>581801</xdr:rowOff>
    </xdr:to>
    <xdr:cxnSp macro="">
      <xdr:nvCxnSpPr>
        <xdr:cNvPr id="10" name="Conector angular 9">
          <a:extLst>
            <a:ext uri="{FF2B5EF4-FFF2-40B4-BE49-F238E27FC236}">
              <a16:creationId xmlns:a16="http://schemas.microsoft.com/office/drawing/2014/main" id="{00000000-0008-0000-0600-00000A000000}"/>
            </a:ext>
          </a:extLst>
        </xdr:cNvPr>
        <xdr:cNvCxnSpPr>
          <a:stCxn id="2" idx="2"/>
          <a:endCxn id="5" idx="0"/>
        </xdr:cNvCxnSpPr>
      </xdr:nvCxnSpPr>
      <xdr:spPr>
        <a:xfrm rot="16200000" flipH="1">
          <a:off x="3528237" y="2400784"/>
          <a:ext cx="867552" cy="2619181"/>
        </a:xfrm>
        <a:prstGeom prst="bentConnector3">
          <a:avLst>
            <a:gd name="adj1" fmla="val 7234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690077</xdr:colOff>
      <xdr:row>4</xdr:row>
      <xdr:rowOff>561393</xdr:rowOff>
    </xdr:from>
    <xdr:to>
      <xdr:col>7</xdr:col>
      <xdr:colOff>833244</xdr:colOff>
      <xdr:row>7</xdr:row>
      <xdr:rowOff>581803</xdr:rowOff>
    </xdr:to>
    <xdr:cxnSp macro="">
      <xdr:nvCxnSpPr>
        <xdr:cNvPr id="11" name="Conector angular 10">
          <a:extLst>
            <a:ext uri="{FF2B5EF4-FFF2-40B4-BE49-F238E27FC236}">
              <a16:creationId xmlns:a16="http://schemas.microsoft.com/office/drawing/2014/main" id="{00000000-0008-0000-0600-00000B000000}"/>
            </a:ext>
          </a:extLst>
        </xdr:cNvPr>
        <xdr:cNvCxnSpPr>
          <a:stCxn id="9" idx="2"/>
          <a:endCxn id="5" idx="0"/>
        </xdr:cNvCxnSpPr>
      </xdr:nvCxnSpPr>
      <xdr:spPr>
        <a:xfrm rot="5400000">
          <a:off x="6342630" y="1252490"/>
          <a:ext cx="1820635" cy="3962692"/>
        </a:xfrm>
        <a:prstGeom prst="bentConnector3">
          <a:avLst>
            <a:gd name="adj1" fmla="val 7870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612322</xdr:colOff>
      <xdr:row>5</xdr:row>
      <xdr:rowOff>544286</xdr:rowOff>
    </xdr:from>
    <xdr:to>
      <xdr:col>7</xdr:col>
      <xdr:colOff>1078852</xdr:colOff>
      <xdr:row>6</xdr:row>
      <xdr:rowOff>126353</xdr:rowOff>
    </xdr:to>
    <xdr:sp macro="" textlink="">
      <xdr:nvSpPr>
        <xdr:cNvPr id="12" name="Rectángulo 11">
          <a:extLst>
            <a:ext uri="{FF2B5EF4-FFF2-40B4-BE49-F238E27FC236}">
              <a16:creationId xmlns:a16="http://schemas.microsoft.com/office/drawing/2014/main" id="{00000000-0008-0000-0600-00000C000000}"/>
            </a:ext>
          </a:extLst>
        </xdr:cNvPr>
        <xdr:cNvSpPr/>
      </xdr:nvSpPr>
      <xdr:spPr>
        <a:xfrm>
          <a:off x="9013372" y="2906486"/>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2</xdr:col>
      <xdr:colOff>567224</xdr:colOff>
      <xdr:row>6</xdr:row>
      <xdr:rowOff>518626</xdr:rowOff>
    </xdr:from>
    <xdr:to>
      <xdr:col>2</xdr:col>
      <xdr:colOff>1033754</xdr:colOff>
      <xdr:row>7</xdr:row>
      <xdr:rowOff>100693</xdr:rowOff>
    </xdr:to>
    <xdr:sp macro="" textlink="">
      <xdr:nvSpPr>
        <xdr:cNvPr id="13" name="Rectángulo 12">
          <a:extLst>
            <a:ext uri="{FF2B5EF4-FFF2-40B4-BE49-F238E27FC236}">
              <a16:creationId xmlns:a16="http://schemas.microsoft.com/office/drawing/2014/main" id="{00000000-0008-0000-0600-00000D000000}"/>
            </a:ext>
          </a:extLst>
        </xdr:cNvPr>
        <xdr:cNvSpPr/>
      </xdr:nvSpPr>
      <xdr:spPr>
        <a:xfrm>
          <a:off x="2348399" y="3480901"/>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4</xdr:col>
      <xdr:colOff>227047</xdr:colOff>
      <xdr:row>6</xdr:row>
      <xdr:rowOff>411712</xdr:rowOff>
    </xdr:from>
    <xdr:to>
      <xdr:col>4</xdr:col>
      <xdr:colOff>693577</xdr:colOff>
      <xdr:row>6</xdr:row>
      <xdr:rowOff>596381</xdr:rowOff>
    </xdr:to>
    <xdr:sp macro="" textlink="">
      <xdr:nvSpPr>
        <xdr:cNvPr id="14" name="Rectángulo 13">
          <a:extLst>
            <a:ext uri="{FF2B5EF4-FFF2-40B4-BE49-F238E27FC236}">
              <a16:creationId xmlns:a16="http://schemas.microsoft.com/office/drawing/2014/main" id="{00000000-0008-0000-0600-00000E000000}"/>
            </a:ext>
          </a:extLst>
        </xdr:cNvPr>
        <xdr:cNvSpPr/>
      </xdr:nvSpPr>
      <xdr:spPr>
        <a:xfrm>
          <a:off x="4808572" y="3373987"/>
          <a:ext cx="466530" cy="18466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4</xdr:col>
      <xdr:colOff>690077</xdr:colOff>
      <xdr:row>8</xdr:row>
      <xdr:rowOff>894184</xdr:rowOff>
    </xdr:from>
    <xdr:to>
      <xdr:col>4</xdr:col>
      <xdr:colOff>690563</xdr:colOff>
      <xdr:row>10</xdr:row>
      <xdr:rowOff>57150</xdr:rowOff>
    </xdr:to>
    <xdr:cxnSp macro="">
      <xdr:nvCxnSpPr>
        <xdr:cNvPr id="15" name="Conector recto de flecha 14">
          <a:extLst>
            <a:ext uri="{FF2B5EF4-FFF2-40B4-BE49-F238E27FC236}">
              <a16:creationId xmlns:a16="http://schemas.microsoft.com/office/drawing/2014/main" id="{00000000-0008-0000-0600-00000F000000}"/>
            </a:ext>
          </a:extLst>
        </xdr:cNvPr>
        <xdr:cNvCxnSpPr>
          <a:stCxn id="5" idx="2"/>
          <a:endCxn id="4" idx="0"/>
        </xdr:cNvCxnSpPr>
      </xdr:nvCxnSpPr>
      <xdr:spPr>
        <a:xfrm>
          <a:off x="5271602" y="5056609"/>
          <a:ext cx="486" cy="6774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70951</xdr:colOff>
      <xdr:row>6</xdr:row>
      <xdr:rowOff>19827</xdr:rowOff>
    </xdr:from>
    <xdr:to>
      <xdr:col>6</xdr:col>
      <xdr:colOff>1123950</xdr:colOff>
      <xdr:row>8</xdr:row>
      <xdr:rowOff>152400</xdr:rowOff>
    </xdr:to>
    <xdr:cxnSp macro="">
      <xdr:nvCxnSpPr>
        <xdr:cNvPr id="16" name="Conector angular 15">
          <a:extLst>
            <a:ext uri="{FF2B5EF4-FFF2-40B4-BE49-F238E27FC236}">
              <a16:creationId xmlns:a16="http://schemas.microsoft.com/office/drawing/2014/main" id="{00000000-0008-0000-0600-000010000000}"/>
            </a:ext>
          </a:extLst>
        </xdr:cNvPr>
        <xdr:cNvCxnSpPr>
          <a:stCxn id="3" idx="3"/>
          <a:endCxn id="6" idx="0"/>
        </xdr:cNvCxnSpPr>
      </xdr:nvCxnSpPr>
      <xdr:spPr>
        <a:xfrm>
          <a:off x="6052651" y="2982102"/>
          <a:ext cx="2072174" cy="1332723"/>
        </a:xfrm>
        <a:prstGeom prst="bentConnector2">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1123950</xdr:colOff>
      <xdr:row>4</xdr:row>
      <xdr:rowOff>561393</xdr:rowOff>
    </xdr:from>
    <xdr:to>
      <xdr:col>7</xdr:col>
      <xdr:colOff>833244</xdr:colOff>
      <xdr:row>8</xdr:row>
      <xdr:rowOff>152401</xdr:rowOff>
    </xdr:to>
    <xdr:cxnSp macro="">
      <xdr:nvCxnSpPr>
        <xdr:cNvPr id="17" name="Conector angular 16">
          <a:extLst>
            <a:ext uri="{FF2B5EF4-FFF2-40B4-BE49-F238E27FC236}">
              <a16:creationId xmlns:a16="http://schemas.microsoft.com/office/drawing/2014/main" id="{00000000-0008-0000-0600-000011000000}"/>
            </a:ext>
          </a:extLst>
        </xdr:cNvPr>
        <xdr:cNvCxnSpPr>
          <a:stCxn id="9" idx="2"/>
          <a:endCxn id="6" idx="0"/>
        </xdr:cNvCxnSpPr>
      </xdr:nvCxnSpPr>
      <xdr:spPr>
        <a:xfrm rot="5400000">
          <a:off x="7683906" y="2764437"/>
          <a:ext cx="1991308" cy="1109469"/>
        </a:xfrm>
        <a:prstGeom prst="bentConnector3">
          <a:avLst>
            <a:gd name="adj1" fmla="val 9342"/>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955611</xdr:colOff>
      <xdr:row>5</xdr:row>
      <xdr:rowOff>82615</xdr:rowOff>
    </xdr:from>
    <xdr:to>
      <xdr:col>7</xdr:col>
      <xdr:colOff>21966</xdr:colOff>
      <xdr:row>5</xdr:row>
      <xdr:rowOff>264757</xdr:rowOff>
    </xdr:to>
    <xdr:sp macro="" textlink="">
      <xdr:nvSpPr>
        <xdr:cNvPr id="18" name="Rectángulo 17">
          <a:extLst>
            <a:ext uri="{FF2B5EF4-FFF2-40B4-BE49-F238E27FC236}">
              <a16:creationId xmlns:a16="http://schemas.microsoft.com/office/drawing/2014/main" id="{00000000-0008-0000-0600-000012000000}"/>
            </a:ext>
          </a:extLst>
        </xdr:cNvPr>
        <xdr:cNvSpPr/>
      </xdr:nvSpPr>
      <xdr:spPr>
        <a:xfrm>
          <a:off x="7956486" y="2444815"/>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6</xdr:col>
      <xdr:colOff>393636</xdr:colOff>
      <xdr:row>5</xdr:row>
      <xdr:rowOff>520765</xdr:rowOff>
    </xdr:from>
    <xdr:to>
      <xdr:col>6</xdr:col>
      <xdr:colOff>860166</xdr:colOff>
      <xdr:row>6</xdr:row>
      <xdr:rowOff>102832</xdr:rowOff>
    </xdr:to>
    <xdr:sp macro="" textlink="">
      <xdr:nvSpPr>
        <xdr:cNvPr id="19" name="Rectángulo 18">
          <a:extLst>
            <a:ext uri="{FF2B5EF4-FFF2-40B4-BE49-F238E27FC236}">
              <a16:creationId xmlns:a16="http://schemas.microsoft.com/office/drawing/2014/main" id="{00000000-0008-0000-0600-000013000000}"/>
            </a:ext>
          </a:extLst>
        </xdr:cNvPr>
        <xdr:cNvSpPr/>
      </xdr:nvSpPr>
      <xdr:spPr>
        <a:xfrm>
          <a:off x="7394511" y="2882965"/>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2</xdr:col>
      <xdr:colOff>52096</xdr:colOff>
      <xdr:row>4</xdr:row>
      <xdr:rowOff>533401</xdr:rowOff>
    </xdr:from>
    <xdr:to>
      <xdr:col>2</xdr:col>
      <xdr:colOff>871537</xdr:colOff>
      <xdr:row>5</xdr:row>
      <xdr:rowOff>381000</xdr:rowOff>
    </xdr:to>
    <xdr:cxnSp macro="">
      <xdr:nvCxnSpPr>
        <xdr:cNvPr id="20" name="Conector angular 19">
          <a:extLst>
            <a:ext uri="{FF2B5EF4-FFF2-40B4-BE49-F238E27FC236}">
              <a16:creationId xmlns:a16="http://schemas.microsoft.com/office/drawing/2014/main" id="{00000000-0008-0000-0600-000014000000}"/>
            </a:ext>
          </a:extLst>
        </xdr:cNvPr>
        <xdr:cNvCxnSpPr>
          <a:stCxn id="7" idx="2"/>
          <a:endCxn id="2" idx="0"/>
        </xdr:cNvCxnSpPr>
      </xdr:nvCxnSpPr>
      <xdr:spPr>
        <a:xfrm rot="16200000" flipH="1">
          <a:off x="2019155" y="2109642"/>
          <a:ext cx="447674" cy="81944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684050</xdr:colOff>
      <xdr:row>4</xdr:row>
      <xdr:rowOff>561004</xdr:rowOff>
    </xdr:from>
    <xdr:to>
      <xdr:col>4</xdr:col>
      <xdr:colOff>842769</xdr:colOff>
      <xdr:row>5</xdr:row>
      <xdr:rowOff>353203</xdr:rowOff>
    </xdr:to>
    <xdr:cxnSp macro="">
      <xdr:nvCxnSpPr>
        <xdr:cNvPr id="21" name="Conector angular 20">
          <a:extLst>
            <a:ext uri="{FF2B5EF4-FFF2-40B4-BE49-F238E27FC236}">
              <a16:creationId xmlns:a16="http://schemas.microsoft.com/office/drawing/2014/main" id="{00000000-0008-0000-0600-000015000000}"/>
            </a:ext>
          </a:extLst>
        </xdr:cNvPr>
        <xdr:cNvCxnSpPr>
          <a:stCxn id="8" idx="2"/>
          <a:endCxn id="3" idx="0"/>
        </xdr:cNvCxnSpPr>
      </xdr:nvCxnSpPr>
      <xdr:spPr>
        <a:xfrm rot="5400000">
          <a:off x="5148798" y="2439906"/>
          <a:ext cx="392274" cy="1587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871538</xdr:colOff>
      <xdr:row>4</xdr:row>
      <xdr:rowOff>293039</xdr:rowOff>
    </xdr:from>
    <xdr:to>
      <xdr:col>4</xdr:col>
      <xdr:colOff>56956</xdr:colOff>
      <xdr:row>5</xdr:row>
      <xdr:rowOff>380999</xdr:rowOff>
    </xdr:to>
    <xdr:cxnSp macro="">
      <xdr:nvCxnSpPr>
        <xdr:cNvPr id="22" name="Conector angular 21">
          <a:extLst>
            <a:ext uri="{FF2B5EF4-FFF2-40B4-BE49-F238E27FC236}">
              <a16:creationId xmlns:a16="http://schemas.microsoft.com/office/drawing/2014/main" id="{00000000-0008-0000-0600-000016000000}"/>
            </a:ext>
          </a:extLst>
        </xdr:cNvPr>
        <xdr:cNvCxnSpPr>
          <a:stCxn id="8" idx="1"/>
          <a:endCxn id="2" idx="0"/>
        </xdr:cNvCxnSpPr>
      </xdr:nvCxnSpPr>
      <xdr:spPr>
        <a:xfrm rot="10800000" flipV="1">
          <a:off x="2652713" y="2055164"/>
          <a:ext cx="1985768" cy="68803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1374711</xdr:colOff>
      <xdr:row>4</xdr:row>
      <xdr:rowOff>196915</xdr:rowOff>
    </xdr:from>
    <xdr:to>
      <xdr:col>3</xdr:col>
      <xdr:colOff>441066</xdr:colOff>
      <xdr:row>4</xdr:row>
      <xdr:rowOff>379057</xdr:rowOff>
    </xdr:to>
    <xdr:sp macro="" textlink="">
      <xdr:nvSpPr>
        <xdr:cNvPr id="23" name="Rectángulo 22">
          <a:extLst>
            <a:ext uri="{FF2B5EF4-FFF2-40B4-BE49-F238E27FC236}">
              <a16:creationId xmlns:a16="http://schemas.microsoft.com/office/drawing/2014/main" id="{00000000-0008-0000-0600-000017000000}"/>
            </a:ext>
          </a:extLst>
        </xdr:cNvPr>
        <xdr:cNvSpPr/>
      </xdr:nvSpPr>
      <xdr:spPr>
        <a:xfrm>
          <a:off x="3155886" y="1959040"/>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4</xdr:col>
      <xdr:colOff>679386</xdr:colOff>
      <xdr:row>5</xdr:row>
      <xdr:rowOff>73090</xdr:rowOff>
    </xdr:from>
    <xdr:to>
      <xdr:col>4</xdr:col>
      <xdr:colOff>1145916</xdr:colOff>
      <xdr:row>5</xdr:row>
      <xdr:rowOff>255232</xdr:rowOff>
    </xdr:to>
    <xdr:sp macro="" textlink="">
      <xdr:nvSpPr>
        <xdr:cNvPr id="24" name="Rectángulo 23">
          <a:extLst>
            <a:ext uri="{FF2B5EF4-FFF2-40B4-BE49-F238E27FC236}">
              <a16:creationId xmlns:a16="http://schemas.microsoft.com/office/drawing/2014/main" id="{00000000-0008-0000-0600-000018000000}"/>
            </a:ext>
          </a:extLst>
        </xdr:cNvPr>
        <xdr:cNvSpPr/>
      </xdr:nvSpPr>
      <xdr:spPr>
        <a:xfrm>
          <a:off x="5260911" y="2435290"/>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1</xdr:col>
      <xdr:colOff>850836</xdr:colOff>
      <xdr:row>5</xdr:row>
      <xdr:rowOff>73090</xdr:rowOff>
    </xdr:from>
    <xdr:to>
      <xdr:col>2</xdr:col>
      <xdr:colOff>298191</xdr:colOff>
      <xdr:row>5</xdr:row>
      <xdr:rowOff>255232</xdr:rowOff>
    </xdr:to>
    <xdr:sp macro="" textlink="">
      <xdr:nvSpPr>
        <xdr:cNvPr id="25" name="Rectángulo 24">
          <a:extLst>
            <a:ext uri="{FF2B5EF4-FFF2-40B4-BE49-F238E27FC236}">
              <a16:creationId xmlns:a16="http://schemas.microsoft.com/office/drawing/2014/main" id="{00000000-0008-0000-0600-000019000000}"/>
            </a:ext>
          </a:extLst>
        </xdr:cNvPr>
        <xdr:cNvSpPr/>
      </xdr:nvSpPr>
      <xdr:spPr>
        <a:xfrm>
          <a:off x="1612836" y="2435290"/>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4</xdr:col>
      <xdr:colOff>690563</xdr:colOff>
      <xdr:row>8</xdr:row>
      <xdr:rowOff>819150</xdr:rowOff>
    </xdr:from>
    <xdr:to>
      <xdr:col>6</xdr:col>
      <xdr:colOff>1123950</xdr:colOff>
      <xdr:row>10</xdr:row>
      <xdr:rowOff>57151</xdr:rowOff>
    </xdr:to>
    <xdr:cxnSp macro="">
      <xdr:nvCxnSpPr>
        <xdr:cNvPr id="26" name="Conector angular 25">
          <a:extLst>
            <a:ext uri="{FF2B5EF4-FFF2-40B4-BE49-F238E27FC236}">
              <a16:creationId xmlns:a16="http://schemas.microsoft.com/office/drawing/2014/main" id="{00000000-0008-0000-0600-00001A000000}"/>
            </a:ext>
          </a:extLst>
        </xdr:cNvPr>
        <xdr:cNvCxnSpPr>
          <a:stCxn id="6" idx="2"/>
          <a:endCxn id="4" idx="0"/>
        </xdr:cNvCxnSpPr>
      </xdr:nvCxnSpPr>
      <xdr:spPr>
        <a:xfrm rot="5400000">
          <a:off x="6322219" y="3931444"/>
          <a:ext cx="752476" cy="2852737"/>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269811</xdr:colOff>
      <xdr:row>9</xdr:row>
      <xdr:rowOff>25465</xdr:rowOff>
    </xdr:from>
    <xdr:to>
      <xdr:col>4</xdr:col>
      <xdr:colOff>736341</xdr:colOff>
      <xdr:row>9</xdr:row>
      <xdr:rowOff>207607</xdr:rowOff>
    </xdr:to>
    <xdr:sp macro="" textlink="">
      <xdr:nvSpPr>
        <xdr:cNvPr id="27" name="Rectángulo 26">
          <a:extLst>
            <a:ext uri="{FF2B5EF4-FFF2-40B4-BE49-F238E27FC236}">
              <a16:creationId xmlns:a16="http://schemas.microsoft.com/office/drawing/2014/main" id="{00000000-0008-0000-0600-00001B000000}"/>
            </a:ext>
          </a:extLst>
        </xdr:cNvPr>
        <xdr:cNvSpPr/>
      </xdr:nvSpPr>
      <xdr:spPr>
        <a:xfrm>
          <a:off x="4851336" y="5102290"/>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6</xdr:col>
      <xdr:colOff>822261</xdr:colOff>
      <xdr:row>9</xdr:row>
      <xdr:rowOff>120715</xdr:rowOff>
    </xdr:from>
    <xdr:to>
      <xdr:col>6</xdr:col>
      <xdr:colOff>1288791</xdr:colOff>
      <xdr:row>9</xdr:row>
      <xdr:rowOff>302857</xdr:rowOff>
    </xdr:to>
    <xdr:sp macro="" textlink="">
      <xdr:nvSpPr>
        <xdr:cNvPr id="28" name="Rectángulo 27">
          <a:extLst>
            <a:ext uri="{FF2B5EF4-FFF2-40B4-BE49-F238E27FC236}">
              <a16:creationId xmlns:a16="http://schemas.microsoft.com/office/drawing/2014/main" id="{00000000-0008-0000-0600-00001C000000}"/>
            </a:ext>
          </a:extLst>
        </xdr:cNvPr>
        <xdr:cNvSpPr/>
      </xdr:nvSpPr>
      <xdr:spPr>
        <a:xfrm>
          <a:off x="7823136" y="5197540"/>
          <a:ext cx="466530" cy="1821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800"/>
            <a:t>%</a:t>
          </a:r>
        </a:p>
      </xdr:txBody>
    </xdr:sp>
    <xdr:clientData/>
  </xdr:twoCellAnchor>
  <xdr:twoCellAnchor>
    <xdr:from>
      <xdr:col>0</xdr:col>
      <xdr:colOff>85725</xdr:colOff>
      <xdr:row>23</xdr:row>
      <xdr:rowOff>177800</xdr:rowOff>
    </xdr:from>
    <xdr:to>
      <xdr:col>2</xdr:col>
      <xdr:colOff>223360</xdr:colOff>
      <xdr:row>26</xdr:row>
      <xdr:rowOff>107996</xdr:rowOff>
    </xdr:to>
    <xdr:sp macro="" textlink="">
      <xdr:nvSpPr>
        <xdr:cNvPr id="29" name="Proceso 28">
          <a:hlinkClick xmlns:r="http://schemas.openxmlformats.org/officeDocument/2006/relationships" r:id="rId1"/>
          <a:extLst>
            <a:ext uri="{FF2B5EF4-FFF2-40B4-BE49-F238E27FC236}">
              <a16:creationId xmlns:a16="http://schemas.microsoft.com/office/drawing/2014/main" id="{00000000-0008-0000-0600-00001D000000}"/>
            </a:ext>
          </a:extLst>
        </xdr:cNvPr>
        <xdr:cNvSpPr/>
      </xdr:nvSpPr>
      <xdr:spPr>
        <a:xfrm>
          <a:off x="85725" y="9813925"/>
          <a:ext cx="2042635" cy="501696"/>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hoja de requisitos</a:t>
          </a:r>
          <a:endParaRPr lang="es-MX" sz="1100"/>
        </a:p>
      </xdr:txBody>
    </xdr:sp>
    <xdr:clientData/>
  </xdr:twoCellAnchor>
  <xdr:twoCellAnchor editAs="oneCell">
    <xdr:from>
      <xdr:col>0</xdr:col>
      <xdr:colOff>0</xdr:colOff>
      <xdr:row>0</xdr:row>
      <xdr:rowOff>1</xdr:rowOff>
    </xdr:from>
    <xdr:to>
      <xdr:col>1</xdr:col>
      <xdr:colOff>942975</xdr:colOff>
      <xdr:row>1</xdr:row>
      <xdr:rowOff>477132</xdr:rowOff>
    </xdr:to>
    <xdr:pic>
      <xdr:nvPicPr>
        <xdr:cNvPr id="30" name="Imagen 29">
          <a:extLst>
            <a:ext uri="{FF2B5EF4-FFF2-40B4-BE49-F238E27FC236}">
              <a16:creationId xmlns:a16="http://schemas.microsoft.com/office/drawing/2014/main" id="{00000000-0008-0000-06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1838325" cy="9057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993775</xdr:colOff>
      <xdr:row>2</xdr:row>
      <xdr:rowOff>77081</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0"/>
          <a:ext cx="1831975" cy="886706"/>
        </a:xfrm>
        <a:prstGeom prst="rect">
          <a:avLst/>
        </a:prstGeom>
      </xdr:spPr>
    </xdr:pic>
    <xdr:clientData/>
  </xdr:twoCellAnchor>
  <xdr:twoCellAnchor>
    <xdr:from>
      <xdr:col>0</xdr:col>
      <xdr:colOff>41275</xdr:colOff>
      <xdr:row>67</xdr:row>
      <xdr:rowOff>152400</xdr:rowOff>
    </xdr:from>
    <xdr:to>
      <xdr:col>1</xdr:col>
      <xdr:colOff>742949</xdr:colOff>
      <xdr:row>70</xdr:row>
      <xdr:rowOff>115771</xdr:rowOff>
    </xdr:to>
    <xdr:sp macro="" textlink="">
      <xdr:nvSpPr>
        <xdr:cNvPr id="3" name="Proceso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41275" y="54244875"/>
          <a:ext cx="1625599" cy="53487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hoja de requisitos</a:t>
          </a:r>
          <a:endParaRPr lang="es-MX" sz="1100"/>
        </a:p>
      </xdr:txBody>
    </xdr:sp>
    <xdr:clientData/>
  </xdr:twoCellAnchor>
  <xdr:oneCellAnchor>
    <xdr:from>
      <xdr:col>7</xdr:col>
      <xdr:colOff>95250</xdr:colOff>
      <xdr:row>0</xdr:row>
      <xdr:rowOff>15876</xdr:rowOff>
    </xdr:from>
    <xdr:ext cx="1831975" cy="886706"/>
    <xdr:pic>
      <xdr:nvPicPr>
        <xdr:cNvPr id="4" name="Imagen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86375" y="15876"/>
          <a:ext cx="1831975" cy="886706"/>
        </a:xfrm>
        <a:prstGeom prst="rect">
          <a:avLst/>
        </a:prstGeom>
      </xdr:spPr>
    </xdr:pic>
    <xdr:clientData/>
  </xdr:oneCellAnchor>
  <xdr:oneCellAnchor>
    <xdr:from>
      <xdr:col>14</xdr:col>
      <xdr:colOff>111125</xdr:colOff>
      <xdr:row>0</xdr:row>
      <xdr:rowOff>47626</xdr:rowOff>
    </xdr:from>
    <xdr:ext cx="1831975" cy="886706"/>
    <xdr:pic>
      <xdr:nvPicPr>
        <xdr:cNvPr id="5" name="Imagen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893375" y="47626"/>
          <a:ext cx="1831975" cy="88670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0</xdr:col>
      <xdr:colOff>240722</xdr:colOff>
      <xdr:row>20</xdr:row>
      <xdr:rowOff>201755</xdr:rowOff>
    </xdr:from>
    <xdr:to>
      <xdr:col>0</xdr:col>
      <xdr:colOff>1517073</xdr:colOff>
      <xdr:row>21</xdr:row>
      <xdr:rowOff>304800</xdr:rowOff>
    </xdr:to>
    <xdr:sp macro="" textlink="">
      <xdr:nvSpPr>
        <xdr:cNvPr id="2" name="Proceso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240722" y="8783780"/>
          <a:ext cx="1276351" cy="46499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cre.gob.mx/"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9" Type="http://schemas.openxmlformats.org/officeDocument/2006/relationships/comments" Target="../comments2.xml"/><Relationship Id="rId21" Type="http://schemas.openxmlformats.org/officeDocument/2006/relationships/ctrlProp" Target="../ctrlProps/ctrlProp33.xml"/><Relationship Id="rId34" Type="http://schemas.openxmlformats.org/officeDocument/2006/relationships/ctrlProp" Target="../ctrlProps/ctrlProp46.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2" Type="http://schemas.openxmlformats.org/officeDocument/2006/relationships/drawing" Target="../drawings/drawing3.xml"/><Relationship Id="rId16" Type="http://schemas.openxmlformats.org/officeDocument/2006/relationships/ctrlProp" Target="../ctrlProps/ctrlProp28.xml"/><Relationship Id="rId20" Type="http://schemas.openxmlformats.org/officeDocument/2006/relationships/ctrlProp" Target="../ctrlProps/ctrlProp32.xml"/><Relationship Id="rId29"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8" Type="http://schemas.openxmlformats.org/officeDocument/2006/relationships/ctrlProp" Target="../ctrlProps/ctrlProp20.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theme="8"/>
  </sheetPr>
  <dimension ref="A1:XFC76"/>
  <sheetViews>
    <sheetView tabSelected="1" showRuler="0" topLeftCell="A28" zoomScaleNormal="100" zoomScaleSheetLayoutView="100" workbookViewId="0">
      <selection activeCell="A37" sqref="A37"/>
    </sheetView>
  </sheetViews>
  <sheetFormatPr baseColWidth="10" defaultColWidth="0" defaultRowHeight="16.5" zeroHeight="1" x14ac:dyDescent="0.3"/>
  <cols>
    <col min="1" max="1" width="124.140625" style="3" customWidth="1"/>
    <col min="2" max="2" width="12.140625" style="3" hidden="1"/>
    <col min="3" max="5" width="11.42578125" style="3" hidden="1"/>
    <col min="6" max="6" width="14" style="3" hidden="1"/>
    <col min="7" max="16383" width="11.42578125" style="3" hidden="1"/>
    <col min="16384" max="16384" width="2.28515625" style="3" hidden="1"/>
  </cols>
  <sheetData>
    <row r="1" spans="1:1" ht="48.75" customHeight="1" x14ac:dyDescent="0.3">
      <c r="A1" s="33" t="s">
        <v>50</v>
      </c>
    </row>
    <row r="2" spans="1:1" ht="51.75" customHeight="1" x14ac:dyDescent="0.3">
      <c r="A2" s="33" t="s">
        <v>116</v>
      </c>
    </row>
    <row r="3" spans="1:1" ht="52.5" customHeight="1" x14ac:dyDescent="0.3"/>
    <row r="4" spans="1:1" x14ac:dyDescent="0.3">
      <c r="A4" s="4" t="s">
        <v>54</v>
      </c>
    </row>
    <row r="5" spans="1:1" ht="99" customHeight="1" x14ac:dyDescent="0.3">
      <c r="A5" s="14" t="s">
        <v>161</v>
      </c>
    </row>
    <row r="6" spans="1:1" ht="27.75" customHeight="1" x14ac:dyDescent="0.3">
      <c r="A6" s="4" t="s">
        <v>56</v>
      </c>
    </row>
    <row r="7" spans="1:1" ht="71.25" customHeight="1" x14ac:dyDescent="0.3">
      <c r="A7" s="14" t="s">
        <v>157</v>
      </c>
    </row>
    <row r="8" spans="1:1" ht="39" customHeight="1" x14ac:dyDescent="0.3">
      <c r="A8" s="4" t="s">
        <v>57</v>
      </c>
    </row>
    <row r="9" spans="1:1" ht="49.5" customHeight="1" x14ac:dyDescent="0.3">
      <c r="A9" s="14" t="s">
        <v>158</v>
      </c>
    </row>
    <row r="10" spans="1:1" ht="41.25" customHeight="1" x14ac:dyDescent="0.3">
      <c r="A10" s="14" t="s">
        <v>91</v>
      </c>
    </row>
    <row r="11" spans="1:1" ht="65.25" customHeight="1" x14ac:dyDescent="0.3">
      <c r="A11" s="14" t="s">
        <v>127</v>
      </c>
    </row>
    <row r="12" spans="1:1" ht="62.25" customHeight="1" x14ac:dyDescent="0.3">
      <c r="A12" s="57" t="s">
        <v>159</v>
      </c>
    </row>
    <row r="13" spans="1:1" ht="54.75" customHeight="1" x14ac:dyDescent="0.3">
      <c r="A13" s="4" t="s">
        <v>55</v>
      </c>
    </row>
    <row r="14" spans="1:1" ht="247.5" x14ac:dyDescent="0.3">
      <c r="A14" s="57" t="s">
        <v>276</v>
      </c>
    </row>
    <row r="15" spans="1:1" ht="75.75" customHeight="1" x14ac:dyDescent="0.3">
      <c r="A15" s="14" t="s">
        <v>123</v>
      </c>
    </row>
    <row r="16" spans="1:1" ht="96" customHeight="1" x14ac:dyDescent="0.3">
      <c r="A16" s="18" t="s">
        <v>162</v>
      </c>
    </row>
    <row r="17" spans="1:1" ht="87.75" customHeight="1" x14ac:dyDescent="0.3">
      <c r="A17" s="19" t="s">
        <v>124</v>
      </c>
    </row>
    <row r="18" spans="1:1" ht="42.75" customHeight="1" x14ac:dyDescent="0.3">
      <c r="A18" s="4" t="s">
        <v>60</v>
      </c>
    </row>
    <row r="19" spans="1:1" ht="22.5" customHeight="1" x14ac:dyDescent="0.3">
      <c r="A19" s="3" t="s">
        <v>61</v>
      </c>
    </row>
    <row r="20" spans="1:1" ht="24" customHeight="1" x14ac:dyDescent="0.3">
      <c r="A20" s="3" t="s">
        <v>160</v>
      </c>
    </row>
    <row r="21" spans="1:1" ht="24" customHeight="1" x14ac:dyDescent="0.3">
      <c r="A21" s="3" t="s">
        <v>62</v>
      </c>
    </row>
    <row r="22" spans="1:1" ht="24" customHeight="1" x14ac:dyDescent="0.3">
      <c r="A22" s="3" t="s">
        <v>63</v>
      </c>
    </row>
    <row r="23" spans="1:1" ht="24" customHeight="1" x14ac:dyDescent="0.3">
      <c r="A23" s="3" t="s">
        <v>64</v>
      </c>
    </row>
    <row r="24" spans="1:1" ht="37.5" customHeight="1" x14ac:dyDescent="0.3">
      <c r="A24" s="14" t="s">
        <v>125</v>
      </c>
    </row>
    <row r="25" spans="1:1" ht="51.75" customHeight="1" x14ac:dyDescent="0.3">
      <c r="A25" s="26" t="s">
        <v>94</v>
      </c>
    </row>
    <row r="26" spans="1:1" ht="324" customHeight="1" x14ac:dyDescent="0.3">
      <c r="A26" s="198" t="s">
        <v>92</v>
      </c>
    </row>
    <row r="27" spans="1:1" ht="86.25" customHeight="1" x14ac:dyDescent="0.3">
      <c r="A27" s="198"/>
    </row>
    <row r="28" spans="1:1" ht="101.25" customHeight="1" x14ac:dyDescent="0.3">
      <c r="A28" s="34" t="s">
        <v>93</v>
      </c>
    </row>
    <row r="29" spans="1:1" ht="33.75" customHeight="1" x14ac:dyDescent="0.3">
      <c r="A29" s="4" t="s">
        <v>95</v>
      </c>
    </row>
    <row r="30" spans="1:1" ht="82.5" x14ac:dyDescent="0.3">
      <c r="A30" s="14" t="s">
        <v>126</v>
      </c>
    </row>
    <row r="31" spans="1:1" x14ac:dyDescent="0.3"/>
    <row r="32" spans="1:1" x14ac:dyDescent="0.3"/>
    <row r="33" spans="1:1" x14ac:dyDescent="0.3"/>
    <row r="34" spans="1:1" x14ac:dyDescent="0.3"/>
    <row r="35" spans="1:1" x14ac:dyDescent="0.3"/>
    <row r="36" spans="1:1" x14ac:dyDescent="0.3"/>
    <row r="37" spans="1:1" x14ac:dyDescent="0.3"/>
    <row r="38" spans="1:1" x14ac:dyDescent="0.3">
      <c r="A38" s="4"/>
    </row>
    <row r="39" spans="1:1" x14ac:dyDescent="0.3">
      <c r="A39" s="14"/>
    </row>
    <row r="40" spans="1:1" x14ac:dyDescent="0.3"/>
    <row r="41" spans="1:1" x14ac:dyDescent="0.3"/>
    <row r="42" spans="1:1" x14ac:dyDescent="0.3"/>
    <row r="75" x14ac:dyDescent="0.3"/>
    <row r="76" x14ac:dyDescent="0.3"/>
  </sheetData>
  <mergeCells count="1">
    <mergeCell ref="A26:A27"/>
  </mergeCells>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9"/>
  <sheetViews>
    <sheetView view="pageBreakPreview" zoomScale="95" zoomScaleNormal="100" zoomScaleSheetLayoutView="95" workbookViewId="0">
      <selection activeCell="A3" sqref="A3"/>
    </sheetView>
  </sheetViews>
  <sheetFormatPr baseColWidth="10" defaultRowHeight="12.75" x14ac:dyDescent="0.2"/>
  <cols>
    <col min="1" max="1" width="35" style="116" customWidth="1"/>
    <col min="2" max="2" width="50.28515625" style="116" customWidth="1"/>
    <col min="3" max="16384" width="11.42578125" style="116"/>
  </cols>
  <sheetData>
    <row r="1" spans="1:3" ht="35.25" customHeight="1" x14ac:dyDescent="0.2">
      <c r="A1" s="237" t="s">
        <v>264</v>
      </c>
      <c r="B1" s="237"/>
    </row>
    <row r="2" spans="1:3" ht="15.75" x14ac:dyDescent="0.2">
      <c r="A2" s="115"/>
      <c r="B2" s="154" t="s">
        <v>263</v>
      </c>
    </row>
    <row r="3" spans="1:3" x14ac:dyDescent="0.2">
      <c r="A3" s="156"/>
      <c r="B3" s="155" t="s">
        <v>267</v>
      </c>
      <c r="C3" s="157"/>
    </row>
    <row r="4" spans="1:3" ht="115.5" customHeight="1" x14ac:dyDescent="0.2">
      <c r="A4" s="238" t="str">
        <f>CONCATENATE("Este Permiso definitivo de transporte por:  ","[",'Anexo II Hoja Ident'!C5,"]"," de: ","[",'Anexo II Hoja Ident'!C6,"]",", autoriza a  ",'Anexo II Hoja Ident'!C7,", para realizar la actividad transporte de conformidad con la Resolución Núm. ",Formato!B3,"  emitida por esta Comisión Reguladora de Energía el  ",DAY(Formato!A3)," de ",VLOOKUP(MONTH(A3),Aux!C4:D15,2,FALSE)," de ",YEAR(Formato!A3),", mismo que estará sujeto al cumplimiento y observancia de los derechos y las obligaciones establecidos en las siguientes:")</f>
        <v>Este Permiso definitivo de transporte por:  [] de: [], autoriza a  , para realizar la actividad transporte de conformidad con la Resolución Núm. RES/145/2017  emitida por esta Comisión Reguladora de Energía el  0 de enero de 1900, mismo que estará sujeto al cumplimiento y observancia de los derechos y las obligaciones establecidos en las siguientes:</v>
      </c>
      <c r="B4" s="238"/>
    </row>
    <row r="5" spans="1:3" ht="20.25" customHeight="1" thickBot="1" x14ac:dyDescent="0.25">
      <c r="A5" s="239" t="s">
        <v>179</v>
      </c>
      <c r="B5" s="239"/>
    </row>
    <row r="6" spans="1:3" ht="102" customHeight="1" thickBot="1" x14ac:dyDescent="0.25">
      <c r="A6" s="151" t="s">
        <v>199</v>
      </c>
      <c r="B6" s="118" t="str">
        <f>CONCATENATE("Prestación de servicio de transporte por: ","[", 'Anexo II Hoja Ident'!C5,"]"," de: ","[",'Anexo II Hoja Ident'!C6,"]", ", con una vigencia de 30 años contada a partir de la fecha de su otorgamiento, y podrá darse por terminada por la actualización de cualquiera de las causas establecidas en el artículo 54 de la LH")</f>
        <v>Prestación de servicio de transporte por: [] de: [], con una vigencia de 30 años contada a partir de la fecha de su otorgamiento, y podrá darse por terminada por la actualización de cualquiera de las causas establecidas en el artículo 54 de la LH</v>
      </c>
    </row>
    <row r="7" spans="1:3" ht="101.25" customHeight="1" thickBot="1" x14ac:dyDescent="0.25">
      <c r="A7" s="152" t="s">
        <v>200</v>
      </c>
      <c r="B7" s="119" t="s">
        <v>180</v>
      </c>
    </row>
    <row r="8" spans="1:3" ht="120" customHeight="1" thickBot="1" x14ac:dyDescent="0.25">
      <c r="A8" s="152" t="s">
        <v>201</v>
      </c>
      <c r="B8" s="119" t="str">
        <f>CONCATENATE("En el Anexo 1 se presentan las rutas y el listado de unidades de transporte con el que cuenta el Permisionario, así como las capacidades de las mismas. El servicio de transporte considera una inversión de $",'Anexo II Hoja Ident'!C9," pesos.")</f>
        <v>En el Anexo 1 se presentan las rutas y el listado de unidades de transporte con el que cuenta el Permisionario, así como las capacidades de las mismas. El servicio de transporte considera una inversión de $ pesos.</v>
      </c>
    </row>
    <row r="9" spans="1:3" ht="55.5" customHeight="1" thickBot="1" x14ac:dyDescent="0.25">
      <c r="A9" s="152" t="s">
        <v>202</v>
      </c>
      <c r="B9" s="119" t="str">
        <f>IF(ISERROR(CONCATENATE("El Permisionario inicio operaciones el ",DAY('Anexo II Hoja Ident'!C8)," de ",VLOOKUP(MONTH('Anexo II Hoja Ident'!C8),Aux!C4:D15,2,FALSE)," de ",YEAR('Anexo II Hoja Ident'!C8),".")),"",CONCATENATE("El Permisionario inicio operaciones el ",DAY('Anexo II Hoja Ident'!C8)," de ",VLOOKUP(MONTH('Anexo II Hoja Ident'!C8),Aux!C4:D15,2,FALSE)," de ",YEAR('Anexo II Hoja Ident'!C8),"."))</f>
        <v/>
      </c>
    </row>
    <row r="10" spans="1:3" ht="78.75" customHeight="1" thickBot="1" x14ac:dyDescent="0.25">
      <c r="A10" s="152" t="s">
        <v>203</v>
      </c>
      <c r="B10" s="119" t="s">
        <v>204</v>
      </c>
    </row>
    <row r="11" spans="1:3" ht="111" customHeight="1" thickBot="1" x14ac:dyDescent="0.25">
      <c r="A11" s="151" t="s">
        <v>205</v>
      </c>
      <c r="B11" s="118" t="s">
        <v>181</v>
      </c>
    </row>
    <row r="12" spans="1:3" ht="154.5" customHeight="1" thickBot="1" x14ac:dyDescent="0.25">
      <c r="A12" s="151" t="s">
        <v>206</v>
      </c>
      <c r="B12" s="118" t="str">
        <f>CONCATENATE("La operación de los vehículos será responsabilidad del Permisionario, quien en todo tiempo será responsable del cumplimiento de las obligaciones inherentes a la prestación de los servicios de transporte por  ",'Anexo II Hoja Ident'!C5,", así como de las condiciones técnicas y de seguridad que establezca la autoridad competente, por lo que queda obligado, en su caso, a designar en todo momento a los operadores que cumplan con las características y"," requisitos técnicos necesarios para operar los vehículos objeto del presente permiso")</f>
        <v>La operación de los vehículos será responsabilidad del Permisionario, quien en todo tiempo será responsable del cumplimiento de las obligaciones inherentes a la prestación de los servicios de transporte por  , así como de las condiciones técnicas y de seguridad que establezca la autoridad competente, por lo que queda obligado, en su caso, a designar en todo momento a los operadores que cumplan con las características y requisitos técnicos necesarios para operar los vehículos objeto del presente permiso</v>
      </c>
    </row>
    <row r="13" spans="1:3" ht="30.75" customHeight="1" thickBot="1" x14ac:dyDescent="0.25">
      <c r="A13" s="152" t="s">
        <v>207</v>
      </c>
      <c r="B13" s="119" t="s">
        <v>182</v>
      </c>
    </row>
    <row r="14" spans="1:3" ht="111" customHeight="1" thickBot="1" x14ac:dyDescent="0.25">
      <c r="A14" s="153" t="s">
        <v>208</v>
      </c>
      <c r="B14" s="119" t="s">
        <v>209</v>
      </c>
    </row>
    <row r="15" spans="1:3" ht="69.75" customHeight="1" thickBot="1" x14ac:dyDescent="0.25">
      <c r="A15" s="153" t="s">
        <v>210</v>
      </c>
      <c r="B15" s="119" t="s">
        <v>183</v>
      </c>
    </row>
    <row r="16" spans="1:3" ht="66.75" customHeight="1" thickBot="1" x14ac:dyDescent="0.25">
      <c r="A16" s="153" t="s">
        <v>211</v>
      </c>
      <c r="B16" s="119" t="s">
        <v>212</v>
      </c>
    </row>
    <row r="17" spans="1:2" ht="89.25" customHeight="1" thickBot="1" x14ac:dyDescent="0.25">
      <c r="A17" s="153" t="s">
        <v>213</v>
      </c>
      <c r="B17" s="119" t="s">
        <v>214</v>
      </c>
    </row>
    <row r="18" spans="1:2" ht="71.25" customHeight="1" thickBot="1" x14ac:dyDescent="0.25">
      <c r="A18" s="177" t="s">
        <v>215</v>
      </c>
      <c r="B18" s="118" t="s">
        <v>184</v>
      </c>
    </row>
    <row r="19" spans="1:2" ht="144" customHeight="1" thickBot="1" x14ac:dyDescent="0.25">
      <c r="A19" s="177" t="s">
        <v>216</v>
      </c>
      <c r="B19" s="118" t="s">
        <v>185</v>
      </c>
    </row>
    <row r="20" spans="1:2" ht="165" customHeight="1" thickBot="1" x14ac:dyDescent="0.25">
      <c r="A20" s="152" t="s">
        <v>217</v>
      </c>
      <c r="B20" s="119" t="s">
        <v>186</v>
      </c>
    </row>
    <row r="21" spans="1:2" ht="68.25" customHeight="1" x14ac:dyDescent="0.2">
      <c r="A21" s="241" t="s">
        <v>218</v>
      </c>
      <c r="B21" s="120" t="s">
        <v>219</v>
      </c>
    </row>
    <row r="22" spans="1:2" ht="60.75" customHeight="1" x14ac:dyDescent="0.2">
      <c r="A22" s="242"/>
      <c r="B22" s="120" t="s">
        <v>220</v>
      </c>
    </row>
    <row r="23" spans="1:2" ht="108.75" customHeight="1" thickBot="1" x14ac:dyDescent="0.25">
      <c r="A23" s="243"/>
      <c r="B23" s="119" t="s">
        <v>221</v>
      </c>
    </row>
    <row r="24" spans="1:2" ht="60.75" customHeight="1" thickBot="1" x14ac:dyDescent="0.25">
      <c r="A24" s="152" t="s">
        <v>222</v>
      </c>
      <c r="B24" s="119" t="s">
        <v>187</v>
      </c>
    </row>
    <row r="25" spans="1:2" ht="90" thickBot="1" x14ac:dyDescent="0.25">
      <c r="A25" s="152" t="s">
        <v>223</v>
      </c>
      <c r="B25" s="119" t="s">
        <v>188</v>
      </c>
    </row>
    <row r="26" spans="1:2" x14ac:dyDescent="0.2">
      <c r="A26" s="159"/>
      <c r="B26" s="160"/>
    </row>
    <row r="27" spans="1:2" x14ac:dyDescent="0.2">
      <c r="A27" s="158" t="str">
        <f>CONCATENATE("México, Distrito Federal, a ",DAY(A3)," de ",VLOOKUP(MONTH(A3),Aux!C4:D15,2,FALSE)," de ",YEAR(A3),".")</f>
        <v>México, Distrito Federal, a 0 de enero de 1900.</v>
      </c>
      <c r="B27" s="115"/>
    </row>
    <row r="28" spans="1:2" ht="26.25" customHeight="1" x14ac:dyDescent="0.2">
      <c r="A28" s="115"/>
      <c r="B28" s="115"/>
    </row>
    <row r="29" spans="1:2" x14ac:dyDescent="0.2">
      <c r="A29" s="240" t="s">
        <v>189</v>
      </c>
      <c r="B29" s="240"/>
    </row>
    <row r="30" spans="1:2" x14ac:dyDescent="0.2">
      <c r="A30" s="240" t="s">
        <v>190</v>
      </c>
      <c r="B30" s="240"/>
    </row>
    <row r="31" spans="1:2" ht="27" customHeight="1" x14ac:dyDescent="0.2">
      <c r="A31" s="126"/>
      <c r="B31" s="126"/>
    </row>
    <row r="32" spans="1:2" ht="12.75" customHeight="1" x14ac:dyDescent="0.2">
      <c r="A32" s="126" t="s">
        <v>191</v>
      </c>
      <c r="B32" s="126" t="s">
        <v>192</v>
      </c>
    </row>
    <row r="33" spans="1:2" x14ac:dyDescent="0.2">
      <c r="A33" s="126" t="s">
        <v>193</v>
      </c>
      <c r="B33" s="126" t="s">
        <v>193</v>
      </c>
    </row>
    <row r="34" spans="1:2" ht="27.75" customHeight="1" x14ac:dyDescent="0.2">
      <c r="A34" s="115"/>
      <c r="B34" s="115"/>
    </row>
    <row r="35" spans="1:2" x14ac:dyDescent="0.2">
      <c r="A35" s="126" t="s">
        <v>194</v>
      </c>
      <c r="B35" s="126" t="s">
        <v>195</v>
      </c>
    </row>
    <row r="36" spans="1:2" x14ac:dyDescent="0.2">
      <c r="A36" s="126" t="s">
        <v>196</v>
      </c>
      <c r="B36" s="117" t="s">
        <v>197</v>
      </c>
    </row>
    <row r="37" spans="1:2" ht="28.5" customHeight="1" x14ac:dyDescent="0.2">
      <c r="A37" s="115"/>
      <c r="B37" s="115"/>
    </row>
    <row r="38" spans="1:2" x14ac:dyDescent="0.2">
      <c r="A38" s="126" t="s">
        <v>198</v>
      </c>
      <c r="B38" s="115"/>
    </row>
    <row r="39" spans="1:2" x14ac:dyDescent="0.2">
      <c r="A39" s="117" t="s">
        <v>197</v>
      </c>
      <c r="B39" s="115"/>
    </row>
  </sheetData>
  <sheetProtection password="E257"/>
  <mergeCells count="6">
    <mergeCell ref="A1:B1"/>
    <mergeCell ref="A4:B4"/>
    <mergeCell ref="A5:B5"/>
    <mergeCell ref="A29:B29"/>
    <mergeCell ref="A30:B30"/>
    <mergeCell ref="A21:A23"/>
  </mergeCells>
  <hyperlinks>
    <hyperlink ref="B18" r:id="rId1" display="http://www.cre.gob.mx/" xr:uid="{00000000-0004-0000-0900-000000000000}"/>
  </hyperlinks>
  <pageMargins left="0.70866141732283472" right="0.70866141732283472" top="0.74803149606299213" bottom="0.74803149606299213" header="0.31496062992125984" footer="0.31496062992125984"/>
  <pageSetup scale="95" orientation="portrait" r:id="rId2"/>
  <headerFooter>
    <oddFooter>&amp;R&amp;"Arial,Normal"&amp;10&amp;P</oddFooter>
  </headerFooter>
  <rowBreaks count="3" manualBreakCount="3">
    <brk id="11" max="1" man="1"/>
    <brk id="18" max="1" man="1"/>
    <brk id="26" max="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N34"/>
  <sheetViews>
    <sheetView topLeftCell="C1" workbookViewId="0">
      <selection activeCell="E9" sqref="E9"/>
    </sheetView>
  </sheetViews>
  <sheetFormatPr baseColWidth="10" defaultColWidth="5.7109375" defaultRowHeight="15" x14ac:dyDescent="0.25"/>
  <cols>
    <col min="1" max="1" width="5.7109375" style="162"/>
    <col min="2" max="2" width="27.140625" style="162" customWidth="1"/>
    <col min="3" max="3" width="12.7109375" style="162" customWidth="1"/>
    <col min="4" max="4" width="12.140625" style="162" customWidth="1"/>
    <col min="5" max="6" width="5.7109375" style="162"/>
    <col min="7" max="7" width="45" style="162" bestFit="1" customWidth="1"/>
    <col min="8" max="8" width="27.7109375" style="162" bestFit="1" customWidth="1"/>
    <col min="9" max="9" width="6.140625" style="162" bestFit="1" customWidth="1"/>
    <col min="10" max="10" width="5.7109375" style="162"/>
    <col min="11" max="11" width="26.42578125" style="162" customWidth="1"/>
    <col min="12" max="12" width="15.140625" style="162" customWidth="1"/>
    <col min="13" max="13" width="5.7109375" style="162"/>
    <col min="14" max="14" width="13.85546875" style="162" customWidth="1"/>
    <col min="15" max="16384" width="5.7109375" style="162"/>
  </cols>
  <sheetData>
    <row r="1" spans="1:14" x14ac:dyDescent="0.25">
      <c r="A1" s="162" t="s">
        <v>30</v>
      </c>
    </row>
    <row r="2" spans="1:14" x14ac:dyDescent="0.25">
      <c r="A2" s="163" t="s">
        <v>31</v>
      </c>
      <c r="C2" s="163" t="s">
        <v>32</v>
      </c>
      <c r="D2" s="163" t="s">
        <v>33</v>
      </c>
      <c r="E2" s="163" t="s">
        <v>46</v>
      </c>
      <c r="F2" s="163" t="s">
        <v>49</v>
      </c>
    </row>
    <row r="3" spans="1:14" x14ac:dyDescent="0.25">
      <c r="A3" s="162">
        <v>1</v>
      </c>
      <c r="B3" s="162" t="s">
        <v>29</v>
      </c>
      <c r="F3" s="162" t="s">
        <v>47</v>
      </c>
      <c r="G3" s="162" t="s">
        <v>51</v>
      </c>
      <c r="I3" s="162" t="s">
        <v>81</v>
      </c>
      <c r="N3" s="162" t="s">
        <v>249</v>
      </c>
    </row>
    <row r="4" spans="1:14" ht="16.5" x14ac:dyDescent="0.3">
      <c r="A4" s="162">
        <v>2</v>
      </c>
      <c r="B4" s="162" t="s">
        <v>1</v>
      </c>
      <c r="C4" s="162">
        <v>1</v>
      </c>
      <c r="D4" s="162" t="s">
        <v>34</v>
      </c>
      <c r="E4" s="162">
        <v>2014</v>
      </c>
      <c r="F4" s="162" t="s">
        <v>48</v>
      </c>
      <c r="G4" s="162" t="s">
        <v>53</v>
      </c>
      <c r="H4" s="164" t="s">
        <v>66</v>
      </c>
      <c r="I4" s="162" t="s">
        <v>84</v>
      </c>
      <c r="J4" s="162" t="s">
        <v>96</v>
      </c>
      <c r="K4" s="162" t="s">
        <v>105</v>
      </c>
      <c r="N4" s="165">
        <v>9133</v>
      </c>
    </row>
    <row r="5" spans="1:14" ht="16.5" x14ac:dyDescent="0.3">
      <c r="A5" s="162">
        <v>3</v>
      </c>
      <c r="B5" s="162" t="s">
        <v>2</v>
      </c>
      <c r="C5" s="162">
        <v>2</v>
      </c>
      <c r="D5" s="162" t="s">
        <v>35</v>
      </c>
      <c r="E5" s="162">
        <v>2015</v>
      </c>
      <c r="G5" s="162" t="s">
        <v>52</v>
      </c>
      <c r="H5" s="164" t="s">
        <v>89</v>
      </c>
      <c r="J5" s="162" t="s">
        <v>97</v>
      </c>
      <c r="K5" s="162" t="s">
        <v>106</v>
      </c>
      <c r="N5" s="165">
        <v>47848</v>
      </c>
    </row>
    <row r="6" spans="1:14" ht="16.5" x14ac:dyDescent="0.3">
      <c r="A6" s="162">
        <v>4</v>
      </c>
      <c r="B6" s="162" t="s">
        <v>3</v>
      </c>
      <c r="C6" s="162">
        <v>3</v>
      </c>
      <c r="D6" s="162" t="s">
        <v>36</v>
      </c>
      <c r="E6" s="162">
        <v>2016</v>
      </c>
      <c r="H6" s="164" t="s">
        <v>65</v>
      </c>
      <c r="K6" s="162" t="s">
        <v>107</v>
      </c>
    </row>
    <row r="7" spans="1:14" ht="16.5" x14ac:dyDescent="0.3">
      <c r="A7" s="162">
        <v>5</v>
      </c>
      <c r="B7" s="162" t="s">
        <v>71</v>
      </c>
      <c r="C7" s="162">
        <v>4</v>
      </c>
      <c r="D7" s="162" t="s">
        <v>37</v>
      </c>
      <c r="E7" s="162">
        <v>2017</v>
      </c>
      <c r="H7" s="164" t="s">
        <v>67</v>
      </c>
      <c r="K7" s="162" t="s">
        <v>108</v>
      </c>
    </row>
    <row r="8" spans="1:14" ht="16.5" x14ac:dyDescent="0.3">
      <c r="A8" s="162">
        <v>6</v>
      </c>
      <c r="B8" s="162" t="s">
        <v>4</v>
      </c>
      <c r="C8" s="162">
        <v>5</v>
      </c>
      <c r="D8" s="162" t="s">
        <v>38</v>
      </c>
      <c r="E8" s="162">
        <v>2018</v>
      </c>
      <c r="H8" s="164" t="s">
        <v>68</v>
      </c>
      <c r="J8" s="162" t="s">
        <v>156</v>
      </c>
    </row>
    <row r="9" spans="1:14" ht="16.5" x14ac:dyDescent="0.3">
      <c r="A9" s="162">
        <v>7</v>
      </c>
      <c r="B9" s="162" t="s">
        <v>5</v>
      </c>
      <c r="C9" s="162">
        <v>6</v>
      </c>
      <c r="D9" s="162" t="s">
        <v>39</v>
      </c>
      <c r="E9" s="162">
        <v>2019</v>
      </c>
      <c r="H9" s="164" t="s">
        <v>90</v>
      </c>
    </row>
    <row r="10" spans="1:14" ht="16.5" x14ac:dyDescent="0.3">
      <c r="A10" s="162">
        <v>8</v>
      </c>
      <c r="B10" s="162" t="s">
        <v>6</v>
      </c>
      <c r="C10" s="162">
        <v>7</v>
      </c>
      <c r="D10" s="162" t="s">
        <v>40</v>
      </c>
      <c r="E10" s="162">
        <v>2020</v>
      </c>
      <c r="H10" s="164"/>
    </row>
    <row r="11" spans="1:14" ht="16.5" x14ac:dyDescent="0.3">
      <c r="A11" s="162">
        <v>9</v>
      </c>
      <c r="B11" s="162" t="s">
        <v>7</v>
      </c>
      <c r="C11" s="162">
        <v>8</v>
      </c>
      <c r="D11" s="162" t="s">
        <v>41</v>
      </c>
      <c r="E11" s="162">
        <v>2021</v>
      </c>
      <c r="H11" s="164"/>
    </row>
    <row r="12" spans="1:14" x14ac:dyDescent="0.25">
      <c r="A12" s="162">
        <v>10</v>
      </c>
      <c r="B12" s="162" t="s">
        <v>8</v>
      </c>
      <c r="C12" s="162">
        <v>9</v>
      </c>
      <c r="D12" s="162" t="s">
        <v>42</v>
      </c>
      <c r="E12" s="162">
        <v>2022</v>
      </c>
    </row>
    <row r="13" spans="1:14" x14ac:dyDescent="0.25">
      <c r="A13" s="162">
        <v>11</v>
      </c>
      <c r="B13" s="162" t="s">
        <v>9</v>
      </c>
      <c r="C13" s="162">
        <v>10</v>
      </c>
      <c r="D13" s="162" t="s">
        <v>43</v>
      </c>
      <c r="E13" s="162">
        <v>2023</v>
      </c>
    </row>
    <row r="14" spans="1:14" x14ac:dyDescent="0.25">
      <c r="A14" s="162">
        <v>12</v>
      </c>
      <c r="B14" s="162" t="s">
        <v>10</v>
      </c>
      <c r="C14" s="162">
        <v>11</v>
      </c>
      <c r="D14" s="162" t="s">
        <v>44</v>
      </c>
      <c r="E14" s="162">
        <v>2024</v>
      </c>
    </row>
    <row r="15" spans="1:14" x14ac:dyDescent="0.25">
      <c r="A15" s="162">
        <v>13</v>
      </c>
      <c r="B15" s="162" t="s">
        <v>11</v>
      </c>
      <c r="C15" s="162">
        <v>12</v>
      </c>
      <c r="D15" s="162" t="s">
        <v>45</v>
      </c>
      <c r="E15" s="162">
        <v>2025</v>
      </c>
    </row>
    <row r="16" spans="1:14" x14ac:dyDescent="0.25">
      <c r="A16" s="162">
        <v>14</v>
      </c>
      <c r="B16" s="162" t="s">
        <v>12</v>
      </c>
      <c r="C16" s="162">
        <v>13</v>
      </c>
      <c r="E16" s="162">
        <v>2026</v>
      </c>
    </row>
    <row r="17" spans="1:5" x14ac:dyDescent="0.25">
      <c r="A17" s="162">
        <v>15</v>
      </c>
      <c r="B17" s="162" t="s">
        <v>13</v>
      </c>
      <c r="C17" s="162">
        <v>14</v>
      </c>
      <c r="E17" s="162">
        <v>2027</v>
      </c>
    </row>
    <row r="18" spans="1:5" x14ac:dyDescent="0.25">
      <c r="A18" s="162">
        <v>16</v>
      </c>
      <c r="B18" s="162" t="s">
        <v>70</v>
      </c>
      <c r="C18" s="162">
        <v>15</v>
      </c>
      <c r="E18" s="162">
        <v>2028</v>
      </c>
    </row>
    <row r="19" spans="1:5" x14ac:dyDescent="0.25">
      <c r="A19" s="162">
        <v>17</v>
      </c>
      <c r="B19" s="162" t="s">
        <v>14</v>
      </c>
      <c r="C19" s="162">
        <v>16</v>
      </c>
      <c r="E19" s="162">
        <v>2029</v>
      </c>
    </row>
    <row r="20" spans="1:5" x14ac:dyDescent="0.25">
      <c r="A20" s="162">
        <v>18</v>
      </c>
      <c r="B20" s="162" t="s">
        <v>15</v>
      </c>
      <c r="C20" s="162">
        <v>17</v>
      </c>
      <c r="E20" s="162">
        <v>2030</v>
      </c>
    </row>
    <row r="21" spans="1:5" x14ac:dyDescent="0.25">
      <c r="A21" s="162">
        <v>19</v>
      </c>
      <c r="B21" s="162" t="s">
        <v>16</v>
      </c>
      <c r="C21" s="162">
        <v>18</v>
      </c>
    </row>
    <row r="22" spans="1:5" x14ac:dyDescent="0.25">
      <c r="A22" s="162">
        <v>20</v>
      </c>
      <c r="B22" s="162" t="s">
        <v>17</v>
      </c>
      <c r="C22" s="162">
        <v>19</v>
      </c>
    </row>
    <row r="23" spans="1:5" x14ac:dyDescent="0.25">
      <c r="A23" s="162">
        <v>21</v>
      </c>
      <c r="B23" s="162" t="s">
        <v>18</v>
      </c>
      <c r="C23" s="162">
        <v>20</v>
      </c>
    </row>
    <row r="24" spans="1:5" x14ac:dyDescent="0.25">
      <c r="A24" s="162">
        <v>22</v>
      </c>
      <c r="B24" s="162" t="s">
        <v>19</v>
      </c>
      <c r="C24" s="162">
        <v>21</v>
      </c>
    </row>
    <row r="25" spans="1:5" x14ac:dyDescent="0.25">
      <c r="A25" s="162">
        <v>23</v>
      </c>
      <c r="B25" s="162" t="s">
        <v>20</v>
      </c>
      <c r="C25" s="162">
        <v>22</v>
      </c>
    </row>
    <row r="26" spans="1:5" x14ac:dyDescent="0.25">
      <c r="A26" s="162">
        <v>24</v>
      </c>
      <c r="B26" s="162" t="s">
        <v>21</v>
      </c>
      <c r="C26" s="162">
        <v>23</v>
      </c>
    </row>
    <row r="27" spans="1:5" x14ac:dyDescent="0.25">
      <c r="A27" s="162">
        <v>25</v>
      </c>
      <c r="B27" s="162" t="s">
        <v>22</v>
      </c>
      <c r="C27" s="162">
        <v>24</v>
      </c>
    </row>
    <row r="28" spans="1:5" x14ac:dyDescent="0.25">
      <c r="A28" s="162">
        <v>26</v>
      </c>
      <c r="B28" s="162" t="s">
        <v>23</v>
      </c>
      <c r="C28" s="162">
        <v>25</v>
      </c>
    </row>
    <row r="29" spans="1:5" x14ac:dyDescent="0.25">
      <c r="A29" s="162">
        <v>27</v>
      </c>
      <c r="B29" s="162" t="s">
        <v>24</v>
      </c>
      <c r="C29" s="162">
        <v>26</v>
      </c>
    </row>
    <row r="30" spans="1:5" x14ac:dyDescent="0.25">
      <c r="A30" s="162">
        <v>28</v>
      </c>
      <c r="B30" s="162" t="s">
        <v>25</v>
      </c>
      <c r="C30" s="162">
        <v>27</v>
      </c>
    </row>
    <row r="31" spans="1:5" x14ac:dyDescent="0.25">
      <c r="A31" s="162">
        <v>29</v>
      </c>
      <c r="B31" s="162" t="s">
        <v>26</v>
      </c>
      <c r="C31" s="162">
        <v>28</v>
      </c>
    </row>
    <row r="32" spans="1:5" x14ac:dyDescent="0.25">
      <c r="A32" s="162">
        <v>30</v>
      </c>
      <c r="B32" s="162" t="s">
        <v>69</v>
      </c>
      <c r="C32" s="162">
        <v>29</v>
      </c>
    </row>
    <row r="33" spans="1:3" x14ac:dyDescent="0.25">
      <c r="A33" s="162">
        <v>31</v>
      </c>
      <c r="B33" s="162" t="s">
        <v>27</v>
      </c>
      <c r="C33" s="162">
        <v>30</v>
      </c>
    </row>
    <row r="34" spans="1:3" x14ac:dyDescent="0.25">
      <c r="A34" s="162">
        <v>32</v>
      </c>
      <c r="B34" s="162" t="s">
        <v>28</v>
      </c>
      <c r="C34" s="162">
        <v>31</v>
      </c>
    </row>
  </sheetData>
  <sheetProtection password="E257"/>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8"/>
  </sheetPr>
  <dimension ref="A1:L897"/>
  <sheetViews>
    <sheetView topLeftCell="A145" zoomScaleNormal="100" zoomScaleSheetLayoutView="70" workbookViewId="0"/>
  </sheetViews>
  <sheetFormatPr baseColWidth="10" defaultColWidth="0" defaultRowHeight="16.5" zeroHeight="1" x14ac:dyDescent="0.3"/>
  <cols>
    <col min="1" max="1" width="11.42578125" style="87" customWidth="1"/>
    <col min="2" max="2" width="57.28515625" style="3" customWidth="1"/>
    <col min="3" max="3" width="58" style="3" customWidth="1"/>
    <col min="4" max="4" width="30.140625" style="3" customWidth="1"/>
    <col min="5" max="5" width="22.85546875" style="3" customWidth="1"/>
    <col min="6" max="6" width="27.42578125" style="3" customWidth="1"/>
    <col min="7" max="7" width="24" style="3" customWidth="1"/>
    <col min="8" max="9" width="26.42578125" style="3" customWidth="1"/>
    <col min="10" max="10" width="21.7109375" style="3" customWidth="1"/>
    <col min="11" max="12" width="0" style="3" hidden="1" customWidth="1"/>
    <col min="13" max="16384" width="11.42578125" style="3" hidden="1"/>
  </cols>
  <sheetData>
    <row r="1" spans="1:7" x14ac:dyDescent="0.3">
      <c r="A1" s="84"/>
      <c r="B1" s="38"/>
    </row>
    <row r="2" spans="1:7" x14ac:dyDescent="0.3">
      <c r="A2" s="85"/>
      <c r="B2" s="39"/>
    </row>
    <row r="3" spans="1:7" x14ac:dyDescent="0.3">
      <c r="A3" s="85"/>
      <c r="B3" s="38"/>
      <c r="C3" s="4" t="s">
        <v>117</v>
      </c>
    </row>
    <row r="4" spans="1:7" x14ac:dyDescent="0.3">
      <c r="A4" s="85"/>
      <c r="B4" s="38"/>
    </row>
    <row r="5" spans="1:7" x14ac:dyDescent="0.3">
      <c r="A5" s="85"/>
      <c r="B5" s="38"/>
    </row>
    <row r="6" spans="1:7" ht="24.75" customHeight="1" x14ac:dyDescent="0.3">
      <c r="A6" s="80"/>
      <c r="B6" s="40" t="s">
        <v>0</v>
      </c>
      <c r="C6" s="5"/>
      <c r="D6" s="78"/>
      <c r="E6" s="78"/>
      <c r="F6" s="79"/>
    </row>
    <row r="7" spans="1:7" x14ac:dyDescent="0.3">
      <c r="A7" s="85"/>
      <c r="B7" s="38" t="s">
        <v>83</v>
      </c>
      <c r="C7" s="35"/>
      <c r="D7" s="59">
        <v>1</v>
      </c>
      <c r="E7" s="79"/>
      <c r="F7" s="79"/>
      <c r="G7" s="11"/>
    </row>
    <row r="8" spans="1:7" ht="33" customHeight="1" x14ac:dyDescent="0.3">
      <c r="A8" s="85"/>
      <c r="B8" s="178" t="s">
        <v>248</v>
      </c>
      <c r="C8" s="132"/>
      <c r="D8" s="59"/>
      <c r="E8" s="79"/>
      <c r="F8" s="79"/>
      <c r="G8" s="11"/>
    </row>
    <row r="9" spans="1:7" ht="25.5" customHeight="1" x14ac:dyDescent="0.3">
      <c r="A9" s="85"/>
      <c r="B9" s="38" t="s">
        <v>114</v>
      </c>
      <c r="C9" s="35"/>
      <c r="D9" s="59">
        <v>1</v>
      </c>
      <c r="E9" s="79"/>
      <c r="F9" s="79"/>
      <c r="G9" s="11"/>
    </row>
    <row r="10" spans="1:7" ht="25.5" customHeight="1" x14ac:dyDescent="0.3">
      <c r="A10" s="85"/>
      <c r="B10" s="178" t="s">
        <v>226</v>
      </c>
      <c r="C10" s="15"/>
      <c r="D10" s="59"/>
      <c r="E10" s="79"/>
      <c r="F10" s="79"/>
      <c r="G10" s="11"/>
    </row>
    <row r="11" spans="1:7" ht="44.25" customHeight="1" x14ac:dyDescent="0.3">
      <c r="A11" s="85"/>
      <c r="B11" s="38" t="s">
        <v>168</v>
      </c>
      <c r="C11" s="56" t="s">
        <v>169</v>
      </c>
      <c r="D11" s="60"/>
      <c r="F11" s="52"/>
      <c r="G11" s="11"/>
    </row>
    <row r="12" spans="1:7" ht="44.25" customHeight="1" x14ac:dyDescent="0.3">
      <c r="A12" s="85"/>
      <c r="B12" s="92" t="s">
        <v>163</v>
      </c>
      <c r="C12" s="167"/>
      <c r="D12" s="91"/>
      <c r="F12" s="52"/>
      <c r="G12" s="11"/>
    </row>
    <row r="13" spans="1:7" ht="24" customHeight="1" x14ac:dyDescent="0.3">
      <c r="A13" s="85"/>
      <c r="B13" s="94" t="s">
        <v>164</v>
      </c>
      <c r="C13" s="95"/>
      <c r="D13" s="96">
        <v>1</v>
      </c>
      <c r="F13" s="52"/>
      <c r="G13" s="11"/>
    </row>
    <row r="14" spans="1:7" ht="21.75" customHeight="1" x14ac:dyDescent="0.3">
      <c r="A14" s="85"/>
      <c r="B14" s="94" t="s">
        <v>165</v>
      </c>
      <c r="C14" s="97"/>
      <c r="D14" s="91"/>
      <c r="F14" s="52"/>
      <c r="G14" s="11"/>
    </row>
    <row r="15" spans="1:7" ht="24.75" customHeight="1" x14ac:dyDescent="0.3">
      <c r="A15" s="85"/>
      <c r="B15" s="94" t="s">
        <v>166</v>
      </c>
      <c r="C15" s="93"/>
      <c r="D15" s="91"/>
      <c r="F15" s="52"/>
      <c r="G15" s="11"/>
    </row>
    <row r="16" spans="1:7" s="99" customFormat="1" x14ac:dyDescent="0.3">
      <c r="A16" s="98"/>
      <c r="C16" s="100"/>
      <c r="D16" s="101"/>
      <c r="F16" s="102"/>
      <c r="G16" s="103"/>
    </row>
    <row r="17" spans="1:9" ht="24.75" customHeight="1" x14ac:dyDescent="0.3">
      <c r="A17" s="86" t="s">
        <v>76</v>
      </c>
      <c r="B17" s="38"/>
      <c r="C17" s="64"/>
      <c r="D17" s="47" t="b">
        <v>0</v>
      </c>
      <c r="G17" s="11"/>
    </row>
    <row r="18" spans="1:9" ht="36.75" customHeight="1" x14ac:dyDescent="0.3">
      <c r="A18" s="86"/>
      <c r="B18" s="38"/>
      <c r="C18" s="179" t="str">
        <f>IF(D17=TRUE,"Los permisos de transporte se otorgarán de manera separada para petróleo y petrolíferos.","")</f>
        <v/>
      </c>
      <c r="D18" s="47"/>
      <c r="G18" s="11"/>
    </row>
    <row r="19" spans="1:9" x14ac:dyDescent="0.3">
      <c r="A19" s="85"/>
      <c r="B19" s="38"/>
      <c r="C19" s="64"/>
      <c r="D19" s="47" t="b">
        <v>0</v>
      </c>
      <c r="G19" s="11"/>
    </row>
    <row r="20" spans="1:9" x14ac:dyDescent="0.3">
      <c r="A20" s="85"/>
      <c r="B20" s="38"/>
      <c r="C20" s="64"/>
      <c r="D20" s="47" t="b">
        <v>0</v>
      </c>
      <c r="G20" s="11"/>
    </row>
    <row r="21" spans="1:9" x14ac:dyDescent="0.3">
      <c r="A21" s="85"/>
      <c r="B21" s="38"/>
      <c r="C21" s="64"/>
      <c r="D21" s="47" t="b">
        <v>0</v>
      </c>
      <c r="G21" s="11"/>
    </row>
    <row r="22" spans="1:9" x14ac:dyDescent="0.3">
      <c r="A22" s="85"/>
      <c r="B22" s="38"/>
      <c r="C22" s="64"/>
      <c r="D22" s="47" t="b">
        <v>0</v>
      </c>
      <c r="G22" s="11"/>
    </row>
    <row r="23" spans="1:9" x14ac:dyDescent="0.3">
      <c r="A23" s="85"/>
      <c r="B23" s="38"/>
      <c r="C23" s="64"/>
      <c r="D23" s="47" t="b">
        <v>0</v>
      </c>
      <c r="G23" s="11"/>
    </row>
    <row r="24" spans="1:9" x14ac:dyDescent="0.3">
      <c r="A24" s="85"/>
      <c r="B24" s="38"/>
      <c r="C24" s="62" t="str">
        <f>IF($D$23=TRUE,"Especificar nombre (s) de los productos petrolíferos en la celda a continuación","")</f>
        <v/>
      </c>
      <c r="D24" s="127"/>
      <c r="G24" s="11"/>
    </row>
    <row r="25" spans="1:9" x14ac:dyDescent="0.3">
      <c r="A25" s="85"/>
      <c r="B25" s="38"/>
      <c r="C25" s="48"/>
      <c r="D25" s="47"/>
      <c r="G25" s="11"/>
    </row>
    <row r="26" spans="1:9" x14ac:dyDescent="0.3">
      <c r="A26" s="85"/>
      <c r="B26" s="38"/>
      <c r="C26" s="64"/>
      <c r="D26" s="47" t="b">
        <v>0</v>
      </c>
      <c r="G26" s="11"/>
    </row>
    <row r="27" spans="1:9" x14ac:dyDescent="0.3">
      <c r="A27" s="85"/>
      <c r="B27" s="38"/>
      <c r="C27" s="38"/>
      <c r="D27" s="89"/>
      <c r="G27" s="11"/>
    </row>
    <row r="28" spans="1:9" x14ac:dyDescent="0.3">
      <c r="A28" s="86" t="s">
        <v>77</v>
      </c>
      <c r="B28" s="38"/>
      <c r="C28" s="38"/>
      <c r="D28" s="89"/>
      <c r="G28" s="11"/>
    </row>
    <row r="29" spans="1:9" x14ac:dyDescent="0.3">
      <c r="A29" s="80">
        <v>1</v>
      </c>
      <c r="B29" s="41" t="s">
        <v>99</v>
      </c>
      <c r="C29" s="38"/>
    </row>
    <row r="30" spans="1:9" x14ac:dyDescent="0.3">
      <c r="A30" s="88" t="s">
        <v>154</v>
      </c>
      <c r="B30" s="37" t="s">
        <v>155</v>
      </c>
      <c r="C30" s="206"/>
      <c r="D30" s="5"/>
      <c r="E30" s="5"/>
      <c r="F30" s="5"/>
      <c r="G30" s="5"/>
      <c r="H30" s="5"/>
      <c r="I30" s="5"/>
    </row>
    <row r="31" spans="1:9" x14ac:dyDescent="0.3">
      <c r="A31" s="88"/>
      <c r="B31" s="37"/>
      <c r="C31" s="207"/>
      <c r="D31" s="5"/>
      <c r="E31" s="5"/>
      <c r="F31" s="5"/>
      <c r="G31" s="5"/>
      <c r="H31" s="5"/>
      <c r="I31" s="5"/>
    </row>
    <row r="32" spans="1:9" x14ac:dyDescent="0.3">
      <c r="A32" s="88"/>
      <c r="B32" s="37"/>
      <c r="C32" s="207"/>
      <c r="D32" s="5"/>
      <c r="E32" s="5"/>
      <c r="F32" s="5"/>
      <c r="G32" s="5"/>
      <c r="H32" s="5"/>
      <c r="I32" s="5"/>
    </row>
    <row r="33" spans="1:9" x14ac:dyDescent="0.3">
      <c r="A33" s="88"/>
      <c r="B33" s="37"/>
      <c r="C33" s="207"/>
      <c r="D33" s="5"/>
      <c r="E33" s="5"/>
      <c r="F33" s="5"/>
      <c r="G33" s="5"/>
      <c r="H33" s="5"/>
      <c r="I33" s="5"/>
    </row>
    <row r="34" spans="1:9" x14ac:dyDescent="0.3">
      <c r="A34" s="88"/>
      <c r="B34" s="37"/>
      <c r="C34" s="207"/>
      <c r="D34" s="5"/>
      <c r="E34" s="5"/>
      <c r="F34" s="5"/>
      <c r="G34" s="5"/>
      <c r="H34" s="5"/>
      <c r="I34" s="5"/>
    </row>
    <row r="35" spans="1:9" x14ac:dyDescent="0.3">
      <c r="A35" s="88"/>
      <c r="B35" s="37"/>
      <c r="C35" s="207"/>
      <c r="D35" s="5"/>
      <c r="E35" s="5"/>
      <c r="F35" s="5"/>
      <c r="G35" s="5"/>
      <c r="H35" s="5"/>
      <c r="I35" s="5"/>
    </row>
    <row r="36" spans="1:9" x14ac:dyDescent="0.3">
      <c r="A36" s="88"/>
      <c r="B36" s="37"/>
      <c r="C36" s="207"/>
      <c r="D36" s="5"/>
      <c r="E36" s="5"/>
      <c r="F36" s="5"/>
      <c r="G36" s="5"/>
      <c r="H36" s="5"/>
      <c r="I36" s="5"/>
    </row>
    <row r="37" spans="1:9" x14ac:dyDescent="0.3">
      <c r="A37" s="88"/>
      <c r="B37" s="37"/>
      <c r="C37" s="207"/>
      <c r="D37" s="5"/>
      <c r="E37" s="5"/>
      <c r="F37" s="5"/>
      <c r="G37" s="5"/>
      <c r="H37" s="5"/>
      <c r="I37" s="5"/>
    </row>
    <row r="38" spans="1:9" x14ac:dyDescent="0.3">
      <c r="A38" s="88"/>
      <c r="B38" s="37"/>
      <c r="C38" s="207"/>
      <c r="D38" s="5"/>
      <c r="E38" s="5"/>
      <c r="F38" s="5"/>
      <c r="G38" s="5"/>
      <c r="H38" s="5"/>
      <c r="I38" s="5"/>
    </row>
    <row r="39" spans="1:9" x14ac:dyDescent="0.3">
      <c r="A39" s="88"/>
      <c r="B39" s="37"/>
      <c r="C39" s="208"/>
      <c r="D39" s="5"/>
      <c r="E39" s="5"/>
      <c r="F39" s="5"/>
      <c r="G39" s="5"/>
      <c r="H39" s="5"/>
      <c r="I39" s="5"/>
    </row>
    <row r="40" spans="1:9" x14ac:dyDescent="0.3">
      <c r="A40" s="88" t="s">
        <v>72</v>
      </c>
      <c r="B40" s="37" t="s">
        <v>100</v>
      </c>
      <c r="C40" s="203"/>
      <c r="D40" s="199"/>
      <c r="E40" s="198"/>
      <c r="F40" s="21"/>
      <c r="G40" s="5"/>
      <c r="H40" s="5"/>
      <c r="I40" s="5"/>
    </row>
    <row r="41" spans="1:9" x14ac:dyDescent="0.3">
      <c r="A41" s="88"/>
      <c r="B41" s="37"/>
      <c r="C41" s="204"/>
      <c r="D41" s="199"/>
      <c r="E41" s="198"/>
      <c r="F41" s="21"/>
      <c r="G41" s="5"/>
      <c r="H41" s="5"/>
      <c r="I41" s="5"/>
    </row>
    <row r="42" spans="1:9" x14ac:dyDescent="0.3">
      <c r="A42" s="88"/>
      <c r="B42" s="37"/>
      <c r="C42" s="204"/>
      <c r="D42" s="13"/>
      <c r="E42" s="5"/>
      <c r="F42" s="5"/>
      <c r="G42" s="5"/>
      <c r="H42" s="5"/>
      <c r="I42" s="5"/>
    </row>
    <row r="43" spans="1:9" x14ac:dyDescent="0.3">
      <c r="A43" s="88"/>
      <c r="B43" s="37"/>
      <c r="C43" s="204"/>
      <c r="D43" s="13"/>
      <c r="E43" s="5"/>
      <c r="F43" s="5"/>
      <c r="G43" s="5"/>
      <c r="H43" s="5"/>
      <c r="I43" s="5"/>
    </row>
    <row r="44" spans="1:9" x14ac:dyDescent="0.3">
      <c r="A44" s="88"/>
      <c r="B44" s="37"/>
      <c r="C44" s="204"/>
      <c r="D44" s="13"/>
      <c r="E44" s="5"/>
      <c r="F44" s="5"/>
      <c r="G44" s="5"/>
      <c r="H44" s="5"/>
      <c r="I44" s="5"/>
    </row>
    <row r="45" spans="1:9" x14ac:dyDescent="0.3">
      <c r="A45" s="88"/>
      <c r="B45" s="37"/>
      <c r="C45" s="204"/>
      <c r="D45" s="13"/>
      <c r="E45" s="5"/>
      <c r="F45" s="5"/>
      <c r="G45" s="5"/>
      <c r="H45" s="5"/>
      <c r="I45" s="5"/>
    </row>
    <row r="46" spans="1:9" x14ac:dyDescent="0.3">
      <c r="A46" s="88"/>
      <c r="B46" s="37"/>
      <c r="C46" s="204"/>
      <c r="D46" s="13"/>
      <c r="E46" s="5"/>
      <c r="F46" s="5"/>
      <c r="G46" s="5"/>
      <c r="H46" s="5"/>
      <c r="I46" s="5"/>
    </row>
    <row r="47" spans="1:9" x14ac:dyDescent="0.3">
      <c r="A47" s="88"/>
      <c r="B47" s="37"/>
      <c r="C47" s="204"/>
      <c r="D47" s="13"/>
      <c r="E47" s="5"/>
      <c r="F47" s="5"/>
      <c r="G47" s="5"/>
      <c r="H47" s="5"/>
      <c r="I47" s="5"/>
    </row>
    <row r="48" spans="1:9" x14ac:dyDescent="0.3">
      <c r="A48" s="88"/>
      <c r="B48" s="37"/>
      <c r="C48" s="204"/>
      <c r="D48" s="13"/>
      <c r="E48" s="5"/>
      <c r="F48" s="5"/>
      <c r="G48" s="5"/>
      <c r="H48" s="5"/>
      <c r="I48" s="5"/>
    </row>
    <row r="49" spans="1:12" x14ac:dyDescent="0.3">
      <c r="A49" s="88"/>
      <c r="B49" s="37"/>
      <c r="C49" s="204"/>
      <c r="D49" s="13"/>
      <c r="E49" s="5"/>
      <c r="F49" s="5"/>
      <c r="G49" s="5"/>
      <c r="H49" s="5"/>
      <c r="I49" s="5"/>
    </row>
    <row r="50" spans="1:12" x14ac:dyDescent="0.3">
      <c r="A50" s="88"/>
      <c r="B50" s="37"/>
      <c r="C50" s="204"/>
      <c r="D50" s="13"/>
      <c r="E50" s="5"/>
      <c r="F50" s="5"/>
      <c r="G50" s="5"/>
      <c r="H50" s="5"/>
      <c r="I50" s="5"/>
    </row>
    <row r="51" spans="1:12" x14ac:dyDescent="0.3">
      <c r="A51" s="88"/>
      <c r="B51" s="37"/>
      <c r="C51" s="204"/>
      <c r="D51" s="13"/>
      <c r="E51" s="5"/>
      <c r="F51" s="5"/>
      <c r="G51" s="5"/>
      <c r="H51" s="5"/>
      <c r="I51" s="5"/>
    </row>
    <row r="52" spans="1:12" x14ac:dyDescent="0.3">
      <c r="A52" s="88"/>
      <c r="B52" s="37"/>
      <c r="C52" s="205"/>
      <c r="D52" s="13"/>
      <c r="E52" s="5"/>
      <c r="F52" s="5"/>
      <c r="G52" s="5"/>
      <c r="H52" s="5"/>
      <c r="I52" s="5"/>
    </row>
    <row r="53" spans="1:12" ht="33" x14ac:dyDescent="0.3">
      <c r="A53" s="88" t="s">
        <v>73</v>
      </c>
      <c r="B53" s="42" t="s">
        <v>101</v>
      </c>
      <c r="C53" s="30" t="s">
        <v>82</v>
      </c>
      <c r="D53" s="13"/>
      <c r="E53" s="10"/>
      <c r="F53" s="10"/>
      <c r="G53" s="5"/>
      <c r="H53" s="5"/>
      <c r="I53" s="5"/>
    </row>
    <row r="54" spans="1:12" x14ac:dyDescent="0.3">
      <c r="A54" s="88" t="s">
        <v>74</v>
      </c>
      <c r="B54" s="37" t="s">
        <v>102</v>
      </c>
      <c r="C54" s="50"/>
      <c r="D54" s="20"/>
      <c r="E54" s="58"/>
      <c r="F54" s="5"/>
      <c r="G54" s="5"/>
      <c r="H54" s="5"/>
      <c r="I54" s="5"/>
    </row>
    <row r="55" spans="1:12" x14ac:dyDescent="0.3">
      <c r="A55" s="55"/>
      <c r="C55" s="51" t="s">
        <v>103</v>
      </c>
      <c r="D55" s="51" t="s">
        <v>104</v>
      </c>
      <c r="E55" s="35"/>
      <c r="G55" s="5"/>
      <c r="H55" s="5"/>
      <c r="I55" s="5"/>
    </row>
    <row r="56" spans="1:12" x14ac:dyDescent="0.3">
      <c r="A56" s="88"/>
      <c r="B56" s="37"/>
      <c r="C56" s="7"/>
      <c r="D56" s="16"/>
      <c r="E56" s="59" t="b">
        <v>0</v>
      </c>
      <c r="G56" s="27"/>
      <c r="H56" s="12"/>
      <c r="I56" s="12"/>
    </row>
    <row r="57" spans="1:12" x14ac:dyDescent="0.3">
      <c r="A57" s="88"/>
      <c r="B57" s="38"/>
      <c r="C57" s="7"/>
      <c r="D57" s="16"/>
      <c r="E57" s="59" t="b">
        <v>0</v>
      </c>
      <c r="G57" s="28"/>
      <c r="H57" s="5"/>
      <c r="I57" s="5"/>
      <c r="L57" s="8"/>
    </row>
    <row r="58" spans="1:12" x14ac:dyDescent="0.3">
      <c r="A58" s="88"/>
      <c r="B58" s="37"/>
      <c r="C58" s="7"/>
      <c r="D58" s="16"/>
      <c r="E58" s="59" t="b">
        <v>0</v>
      </c>
      <c r="G58" s="28"/>
      <c r="H58" s="5"/>
      <c r="I58" s="5"/>
      <c r="L58" s="8"/>
    </row>
    <row r="59" spans="1:12" x14ac:dyDescent="0.3">
      <c r="A59" s="88"/>
      <c r="B59" s="37"/>
      <c r="D59" s="63">
        <f>SUM(D56:D58)</f>
        <v>0</v>
      </c>
      <c r="G59" s="28"/>
      <c r="H59" s="5"/>
      <c r="I59" s="5"/>
      <c r="L59" s="8"/>
    </row>
    <row r="60" spans="1:12" x14ac:dyDescent="0.3">
      <c r="A60" s="88"/>
      <c r="B60" s="37"/>
      <c r="D60" s="5"/>
      <c r="G60" s="28"/>
      <c r="H60" s="5"/>
      <c r="I60" s="5"/>
      <c r="L60" s="8"/>
    </row>
    <row r="61" spans="1:12" x14ac:dyDescent="0.3">
      <c r="A61" s="88" t="s">
        <v>75</v>
      </c>
      <c r="B61" s="37" t="s">
        <v>110</v>
      </c>
      <c r="C61" s="203"/>
      <c r="D61" s="5"/>
      <c r="G61" s="28"/>
      <c r="H61" s="5"/>
      <c r="I61" s="5"/>
      <c r="L61" s="8"/>
    </row>
    <row r="62" spans="1:12" x14ac:dyDescent="0.3">
      <c r="A62" s="88"/>
      <c r="B62" s="37"/>
      <c r="C62" s="204"/>
      <c r="D62" s="5"/>
      <c r="G62" s="28"/>
      <c r="H62" s="5"/>
      <c r="I62" s="5"/>
      <c r="L62" s="8"/>
    </row>
    <row r="63" spans="1:12" x14ac:dyDescent="0.3">
      <c r="A63" s="88"/>
      <c r="B63" s="37"/>
      <c r="C63" s="204"/>
      <c r="D63" s="5"/>
      <c r="G63" s="28"/>
      <c r="H63" s="5"/>
      <c r="I63" s="5"/>
      <c r="L63" s="8"/>
    </row>
    <row r="64" spans="1:12" x14ac:dyDescent="0.3">
      <c r="A64" s="88"/>
      <c r="B64" s="37"/>
      <c r="C64" s="204"/>
      <c r="D64" s="5"/>
      <c r="G64" s="28"/>
      <c r="H64" s="5"/>
      <c r="I64" s="5"/>
      <c r="L64" s="8"/>
    </row>
    <row r="65" spans="1:12" x14ac:dyDescent="0.3">
      <c r="A65" s="88"/>
      <c r="B65" s="37"/>
      <c r="C65" s="204"/>
      <c r="D65" s="5"/>
      <c r="G65" s="28"/>
      <c r="H65" s="5"/>
      <c r="I65" s="5"/>
      <c r="L65" s="8"/>
    </row>
    <row r="66" spans="1:12" x14ac:dyDescent="0.3">
      <c r="A66" s="88"/>
      <c r="B66" s="37"/>
      <c r="C66" s="204"/>
      <c r="D66" s="5"/>
      <c r="G66" s="28"/>
      <c r="H66" s="5"/>
      <c r="I66" s="5"/>
      <c r="L66" s="8"/>
    </row>
    <row r="67" spans="1:12" x14ac:dyDescent="0.3">
      <c r="A67" s="88"/>
      <c r="B67" s="37"/>
      <c r="C67" s="204"/>
      <c r="D67" s="5"/>
      <c r="G67" s="28"/>
      <c r="H67" s="5"/>
      <c r="I67" s="5"/>
      <c r="L67" s="8"/>
    </row>
    <row r="68" spans="1:12" x14ac:dyDescent="0.3">
      <c r="A68" s="88"/>
      <c r="B68" s="37"/>
      <c r="C68" s="204"/>
      <c r="D68" s="5"/>
      <c r="G68" s="28"/>
      <c r="H68" s="5"/>
      <c r="I68" s="5"/>
      <c r="L68" s="8"/>
    </row>
    <row r="69" spans="1:12" x14ac:dyDescent="0.3">
      <c r="A69" s="88"/>
      <c r="B69" s="37"/>
      <c r="C69" s="204"/>
      <c r="D69" s="5"/>
      <c r="G69" s="28"/>
      <c r="H69" s="5"/>
      <c r="I69" s="5"/>
      <c r="L69" s="8"/>
    </row>
    <row r="70" spans="1:12" x14ac:dyDescent="0.3">
      <c r="A70" s="88"/>
      <c r="B70" s="37"/>
      <c r="C70" s="204"/>
      <c r="D70" s="5"/>
      <c r="G70" s="28"/>
      <c r="H70" s="5"/>
      <c r="I70" s="5"/>
      <c r="L70" s="8"/>
    </row>
    <row r="71" spans="1:12" x14ac:dyDescent="0.3">
      <c r="A71" s="88"/>
      <c r="B71" s="37"/>
      <c r="C71" s="204"/>
      <c r="D71" s="5"/>
      <c r="G71" s="28"/>
      <c r="H71" s="5"/>
      <c r="I71" s="5"/>
      <c r="L71" s="8"/>
    </row>
    <row r="72" spans="1:12" x14ac:dyDescent="0.3">
      <c r="A72" s="88"/>
      <c r="B72" s="37"/>
      <c r="C72" s="204"/>
      <c r="D72" s="5"/>
      <c r="G72" s="28"/>
      <c r="H72" s="5"/>
      <c r="I72" s="5"/>
      <c r="L72" s="8"/>
    </row>
    <row r="73" spans="1:12" x14ac:dyDescent="0.3">
      <c r="A73" s="88"/>
      <c r="B73" s="37"/>
      <c r="C73" s="205"/>
      <c r="D73" s="5"/>
      <c r="G73" s="28"/>
      <c r="H73" s="5"/>
      <c r="I73" s="5"/>
      <c r="L73" s="8"/>
    </row>
    <row r="74" spans="1:12" x14ac:dyDescent="0.3">
      <c r="A74" s="88"/>
      <c r="B74" s="37"/>
      <c r="C74" s="53"/>
      <c r="D74" s="5"/>
      <c r="G74" s="28"/>
      <c r="H74" s="5"/>
      <c r="I74" s="5"/>
      <c r="L74" s="8"/>
    </row>
    <row r="75" spans="1:12" x14ac:dyDescent="0.3">
      <c r="A75" s="80">
        <v>2</v>
      </c>
      <c r="B75" s="44" t="s">
        <v>109</v>
      </c>
      <c r="C75" s="3" t="s">
        <v>111</v>
      </c>
      <c r="D75" s="5"/>
      <c r="G75" s="28"/>
      <c r="H75" s="5"/>
      <c r="I75" s="5"/>
      <c r="L75" s="8"/>
    </row>
    <row r="76" spans="1:12" ht="33" customHeight="1" x14ac:dyDescent="0.3">
      <c r="A76" s="88"/>
      <c r="B76" s="36" t="str">
        <f>IF(E56=TRUE,"Listado y tipo de vehículos","")</f>
        <v/>
      </c>
      <c r="C76" s="36" t="str">
        <f>IF(E56=TRUE,"Permisos y registros de la Secretaría de Comunicaciones y Transportes (SCT)","")</f>
        <v/>
      </c>
      <c r="D76" s="36" t="str">
        <f>IF(E56=TRUE,"Número de circulación","")</f>
        <v/>
      </c>
      <c r="E76" s="36" t="str">
        <f>IF(E56=TRUE,"Número de matrícula","")</f>
        <v/>
      </c>
      <c r="F76" s="36" t="str">
        <f>IF(E56=TRUE,"Factura del autotanque","")</f>
        <v/>
      </c>
      <c r="G76" s="36" t="str">
        <f>IF(E56=TRUE,"Capacidad del tanque","")</f>
        <v/>
      </c>
      <c r="H76" s="36" t="str">
        <f>IF(E56=TRUE,"Especificar unidad","")</f>
        <v/>
      </c>
      <c r="I76" s="36" t="str">
        <f>IF(E56=TRUE,"Número de serie de la unidad","")</f>
        <v/>
      </c>
      <c r="J76" s="36" t="str">
        <f>IF(E56=TRUE,"Antigüedad del autotanque (años)","")</f>
        <v/>
      </c>
      <c r="L76" s="8"/>
    </row>
    <row r="77" spans="1:12" x14ac:dyDescent="0.3">
      <c r="A77" s="88"/>
      <c r="B77" s="15"/>
      <c r="C77" s="61" t="str">
        <f>IF($E$56=TRUE,"* Anexar copia escaneada","")</f>
        <v/>
      </c>
      <c r="D77" s="61" t="str">
        <f>IF($E$56=TRUE,"* Anexar copia escaneada","")</f>
        <v/>
      </c>
      <c r="E77" s="61" t="str">
        <f>IF($E$56=TRUE,"* Anexar copia escaneada","")</f>
        <v/>
      </c>
      <c r="F77" s="61" t="str">
        <f>IF($E$56=TRUE,"* Anexar copia escaneada","")</f>
        <v/>
      </c>
      <c r="G77" s="23"/>
      <c r="H77" s="23"/>
      <c r="I77" s="23"/>
      <c r="J77" s="23"/>
      <c r="L77" s="8"/>
    </row>
    <row r="78" spans="1:12" x14ac:dyDescent="0.3">
      <c r="A78" s="88"/>
      <c r="B78" s="15"/>
      <c r="C78" s="61" t="str">
        <f t="shared" ref="C78:F86" si="0">IF($E$56=TRUE,"* Anexar copia escaneada","")</f>
        <v/>
      </c>
      <c r="D78" s="61" t="str">
        <f t="shared" si="0"/>
        <v/>
      </c>
      <c r="E78" s="61" t="str">
        <f t="shared" si="0"/>
        <v/>
      </c>
      <c r="F78" s="61" t="str">
        <f t="shared" si="0"/>
        <v/>
      </c>
      <c r="G78" s="23"/>
      <c r="H78" s="23"/>
      <c r="I78" s="23"/>
      <c r="J78" s="23"/>
      <c r="L78" s="8"/>
    </row>
    <row r="79" spans="1:12" x14ac:dyDescent="0.3">
      <c r="A79" s="88"/>
      <c r="B79" s="15"/>
      <c r="C79" s="61" t="str">
        <f t="shared" si="0"/>
        <v/>
      </c>
      <c r="D79" s="61" t="str">
        <f t="shared" si="0"/>
        <v/>
      </c>
      <c r="E79" s="61" t="str">
        <f t="shared" si="0"/>
        <v/>
      </c>
      <c r="F79" s="61" t="str">
        <f t="shared" si="0"/>
        <v/>
      </c>
      <c r="G79" s="23"/>
      <c r="H79" s="23"/>
      <c r="I79" s="23"/>
      <c r="J79" s="23"/>
      <c r="L79" s="8"/>
    </row>
    <row r="80" spans="1:12" x14ac:dyDescent="0.3">
      <c r="A80" s="88"/>
      <c r="B80" s="15"/>
      <c r="C80" s="61" t="str">
        <f t="shared" si="0"/>
        <v/>
      </c>
      <c r="D80" s="61" t="str">
        <f t="shared" si="0"/>
        <v/>
      </c>
      <c r="E80" s="61" t="str">
        <f t="shared" si="0"/>
        <v/>
      </c>
      <c r="F80" s="61" t="str">
        <f t="shared" si="0"/>
        <v/>
      </c>
      <c r="G80" s="23"/>
      <c r="H80" s="23"/>
      <c r="I80" s="23"/>
      <c r="J80" s="23"/>
      <c r="L80" s="8"/>
    </row>
    <row r="81" spans="1:12" x14ac:dyDescent="0.3">
      <c r="A81" s="88"/>
      <c r="B81" s="15"/>
      <c r="C81" s="61" t="str">
        <f t="shared" si="0"/>
        <v/>
      </c>
      <c r="D81" s="61" t="str">
        <f t="shared" si="0"/>
        <v/>
      </c>
      <c r="E81" s="61" t="str">
        <f t="shared" si="0"/>
        <v/>
      </c>
      <c r="F81" s="61" t="str">
        <f t="shared" si="0"/>
        <v/>
      </c>
      <c r="G81" s="23"/>
      <c r="H81" s="23"/>
      <c r="I81" s="23"/>
      <c r="J81" s="23"/>
      <c r="L81" s="8"/>
    </row>
    <row r="82" spans="1:12" x14ac:dyDescent="0.3">
      <c r="A82" s="88"/>
      <c r="B82" s="15"/>
      <c r="C82" s="61" t="str">
        <f t="shared" si="0"/>
        <v/>
      </c>
      <c r="D82" s="61" t="str">
        <f t="shared" si="0"/>
        <v/>
      </c>
      <c r="E82" s="61" t="str">
        <f t="shared" si="0"/>
        <v/>
      </c>
      <c r="F82" s="61" t="str">
        <f t="shared" si="0"/>
        <v/>
      </c>
      <c r="G82" s="23"/>
      <c r="H82" s="23"/>
      <c r="I82" s="23"/>
      <c r="J82" s="23"/>
      <c r="L82" s="8"/>
    </row>
    <row r="83" spans="1:12" x14ac:dyDescent="0.3">
      <c r="A83" s="88"/>
      <c r="B83" s="15"/>
      <c r="C83" s="61" t="str">
        <f t="shared" si="0"/>
        <v/>
      </c>
      <c r="D83" s="61" t="str">
        <f t="shared" si="0"/>
        <v/>
      </c>
      <c r="E83" s="61" t="str">
        <f t="shared" si="0"/>
        <v/>
      </c>
      <c r="F83" s="61" t="str">
        <f t="shared" si="0"/>
        <v/>
      </c>
      <c r="G83" s="23"/>
      <c r="H83" s="23"/>
      <c r="I83" s="23"/>
      <c r="J83" s="23"/>
      <c r="L83" s="8"/>
    </row>
    <row r="84" spans="1:12" x14ac:dyDescent="0.3">
      <c r="A84" s="88"/>
      <c r="B84" s="15"/>
      <c r="C84" s="61" t="str">
        <f t="shared" si="0"/>
        <v/>
      </c>
      <c r="D84" s="61" t="str">
        <f t="shared" si="0"/>
        <v/>
      </c>
      <c r="E84" s="61" t="str">
        <f t="shared" si="0"/>
        <v/>
      </c>
      <c r="F84" s="61" t="str">
        <f t="shared" si="0"/>
        <v/>
      </c>
      <c r="G84" s="23"/>
      <c r="H84" s="23"/>
      <c r="I84" s="23"/>
      <c r="J84" s="23"/>
      <c r="L84" s="8"/>
    </row>
    <row r="85" spans="1:12" x14ac:dyDescent="0.3">
      <c r="A85" s="88"/>
      <c r="B85" s="15"/>
      <c r="C85" s="61" t="str">
        <f t="shared" si="0"/>
        <v/>
      </c>
      <c r="D85" s="61" t="str">
        <f t="shared" si="0"/>
        <v/>
      </c>
      <c r="E85" s="61" t="str">
        <f t="shared" si="0"/>
        <v/>
      </c>
      <c r="F85" s="61" t="str">
        <f t="shared" si="0"/>
        <v/>
      </c>
      <c r="G85" s="23"/>
      <c r="H85" s="23"/>
      <c r="I85" s="23"/>
      <c r="J85" s="23"/>
      <c r="L85" s="8"/>
    </row>
    <row r="86" spans="1:12" x14ac:dyDescent="0.3">
      <c r="A86" s="88"/>
      <c r="B86" s="15"/>
      <c r="C86" s="61" t="str">
        <f t="shared" si="0"/>
        <v/>
      </c>
      <c r="D86" s="61" t="str">
        <f t="shared" si="0"/>
        <v/>
      </c>
      <c r="E86" s="61" t="str">
        <f t="shared" si="0"/>
        <v/>
      </c>
      <c r="F86" s="61" t="str">
        <f t="shared" si="0"/>
        <v/>
      </c>
      <c r="G86" s="23"/>
      <c r="H86" s="23"/>
      <c r="I86" s="23"/>
      <c r="J86" s="23"/>
      <c r="L86" s="8"/>
    </row>
    <row r="87" spans="1:12" x14ac:dyDescent="0.3">
      <c r="A87" s="88"/>
      <c r="B87" s="43"/>
      <c r="C87" s="5"/>
      <c r="D87" s="10"/>
      <c r="E87" s="5"/>
      <c r="F87" s="5"/>
      <c r="G87" s="5"/>
      <c r="H87" s="5"/>
      <c r="I87" s="5"/>
      <c r="L87" s="8"/>
    </row>
    <row r="88" spans="1:12" x14ac:dyDescent="0.3">
      <c r="A88" s="80">
        <v>3</v>
      </c>
      <c r="B88" s="44" t="s">
        <v>112</v>
      </c>
      <c r="C88" s="3" t="s">
        <v>111</v>
      </c>
      <c r="D88" s="5"/>
      <c r="G88" s="28"/>
      <c r="H88" s="5"/>
      <c r="I88" s="5"/>
      <c r="L88" s="8"/>
    </row>
    <row r="89" spans="1:12" ht="35.25" customHeight="1" x14ac:dyDescent="0.3">
      <c r="A89" s="88"/>
      <c r="B89" s="36" t="str">
        <f>IF(E57=TRUE,"Listado y tipo de remolques, y en su caso de tractocamiones","")</f>
        <v/>
      </c>
      <c r="C89" s="36" t="str">
        <f>IF(E57=TRUE,"Permisos y registros de la Secretaría de Comunicaciones y Transportes (SCT)","")</f>
        <v/>
      </c>
      <c r="D89" s="36" t="str">
        <f>IF(E57=TRUE,"Número de circulación","")</f>
        <v/>
      </c>
      <c r="E89" s="36" t="str">
        <f>IF(E57=TRUE,"Número de matrícula","")</f>
        <v/>
      </c>
      <c r="F89" s="36" t="str">
        <f>IF(E57=TRUE,"Factura que acredite la propiedad del semirremolque","")</f>
        <v/>
      </c>
      <c r="G89" s="36" t="str">
        <f>IF(E57=TRUE,"Capacidad del semirremolque","")</f>
        <v/>
      </c>
      <c r="H89" s="36" t="str">
        <f>IF(E57=TRUE,"Especificar unidad","")</f>
        <v/>
      </c>
      <c r="I89" s="36" t="str">
        <f>IF(E57=TRUE,"Número de serie de la unidad","")</f>
        <v/>
      </c>
      <c r="J89" s="36" t="str">
        <f>IF(E57=TRUE,"Antigüedad de los remolques (años)","")</f>
        <v/>
      </c>
      <c r="L89" s="8"/>
    </row>
    <row r="90" spans="1:12" ht="18" customHeight="1" x14ac:dyDescent="0.3">
      <c r="A90" s="88"/>
      <c r="B90" s="15"/>
      <c r="C90" s="61" t="str">
        <f>IF($E$57=TRUE,"* Anexar copia escaneada","")</f>
        <v/>
      </c>
      <c r="D90" s="61" t="str">
        <f>IF($E$57=TRUE,"* Anexar copia escaneada","")</f>
        <v/>
      </c>
      <c r="E90" s="61" t="str">
        <f>IF($E$57=TRUE,"* Anexar copia escaneada","")</f>
        <v/>
      </c>
      <c r="F90" s="61" t="str">
        <f>IF($E$57=TRUE,"* Anexar copia escaneada","")</f>
        <v/>
      </c>
      <c r="G90" s="23"/>
      <c r="H90" s="23"/>
      <c r="I90" s="23"/>
      <c r="J90" s="23"/>
      <c r="L90" s="8"/>
    </row>
    <row r="91" spans="1:12" ht="18" customHeight="1" x14ac:dyDescent="0.3">
      <c r="A91" s="88"/>
      <c r="B91" s="15"/>
      <c r="C91" s="61" t="str">
        <f t="shared" ref="C91:F99" si="1">IF($E$57=TRUE,"* Anexar copia escaneada","")</f>
        <v/>
      </c>
      <c r="D91" s="61" t="str">
        <f t="shared" si="1"/>
        <v/>
      </c>
      <c r="E91" s="61" t="str">
        <f t="shared" si="1"/>
        <v/>
      </c>
      <c r="F91" s="61" t="str">
        <f t="shared" si="1"/>
        <v/>
      </c>
      <c r="G91" s="23"/>
      <c r="H91" s="23"/>
      <c r="I91" s="23"/>
      <c r="J91" s="23"/>
      <c r="L91" s="8"/>
    </row>
    <row r="92" spans="1:12" ht="18" customHeight="1" x14ac:dyDescent="0.3">
      <c r="A92" s="88"/>
      <c r="B92" s="15"/>
      <c r="C92" s="61" t="str">
        <f t="shared" si="1"/>
        <v/>
      </c>
      <c r="D92" s="61" t="str">
        <f t="shared" si="1"/>
        <v/>
      </c>
      <c r="E92" s="61" t="str">
        <f t="shared" si="1"/>
        <v/>
      </c>
      <c r="F92" s="61" t="str">
        <f t="shared" si="1"/>
        <v/>
      </c>
      <c r="G92" s="23"/>
      <c r="H92" s="23"/>
      <c r="I92" s="23"/>
      <c r="J92" s="23"/>
      <c r="L92" s="8"/>
    </row>
    <row r="93" spans="1:12" ht="18" customHeight="1" x14ac:dyDescent="0.3">
      <c r="A93" s="88"/>
      <c r="B93" s="15"/>
      <c r="C93" s="61" t="str">
        <f t="shared" si="1"/>
        <v/>
      </c>
      <c r="D93" s="61" t="str">
        <f t="shared" si="1"/>
        <v/>
      </c>
      <c r="E93" s="61" t="str">
        <f t="shared" si="1"/>
        <v/>
      </c>
      <c r="F93" s="61" t="str">
        <f t="shared" si="1"/>
        <v/>
      </c>
      <c r="G93" s="23"/>
      <c r="H93" s="23"/>
      <c r="I93" s="23"/>
      <c r="J93" s="23"/>
      <c r="L93" s="8"/>
    </row>
    <row r="94" spans="1:12" ht="18" customHeight="1" x14ac:dyDescent="0.3">
      <c r="A94" s="88"/>
      <c r="B94" s="15"/>
      <c r="C94" s="61" t="str">
        <f t="shared" si="1"/>
        <v/>
      </c>
      <c r="D94" s="61" t="str">
        <f t="shared" si="1"/>
        <v/>
      </c>
      <c r="E94" s="61" t="str">
        <f t="shared" si="1"/>
        <v/>
      </c>
      <c r="F94" s="61" t="str">
        <f t="shared" si="1"/>
        <v/>
      </c>
      <c r="G94" s="23"/>
      <c r="H94" s="23"/>
      <c r="I94" s="23"/>
      <c r="J94" s="23"/>
      <c r="L94" s="8"/>
    </row>
    <row r="95" spans="1:12" ht="18" customHeight="1" x14ac:dyDescent="0.3">
      <c r="A95" s="88"/>
      <c r="B95" s="15"/>
      <c r="C95" s="61" t="str">
        <f t="shared" si="1"/>
        <v/>
      </c>
      <c r="D95" s="61" t="str">
        <f t="shared" si="1"/>
        <v/>
      </c>
      <c r="E95" s="61" t="str">
        <f t="shared" si="1"/>
        <v/>
      </c>
      <c r="F95" s="61" t="str">
        <f t="shared" si="1"/>
        <v/>
      </c>
      <c r="G95" s="23"/>
      <c r="H95" s="23"/>
      <c r="I95" s="23"/>
      <c r="J95" s="23"/>
      <c r="L95" s="8"/>
    </row>
    <row r="96" spans="1:12" ht="18" customHeight="1" x14ac:dyDescent="0.3">
      <c r="A96" s="88"/>
      <c r="B96" s="15"/>
      <c r="C96" s="61" t="str">
        <f t="shared" si="1"/>
        <v/>
      </c>
      <c r="D96" s="61" t="str">
        <f t="shared" si="1"/>
        <v/>
      </c>
      <c r="E96" s="61" t="str">
        <f t="shared" si="1"/>
        <v/>
      </c>
      <c r="F96" s="61" t="str">
        <f t="shared" si="1"/>
        <v/>
      </c>
      <c r="G96" s="23"/>
      <c r="H96" s="23"/>
      <c r="I96" s="23"/>
      <c r="J96" s="23"/>
      <c r="L96" s="8"/>
    </row>
    <row r="97" spans="1:12" ht="18" customHeight="1" x14ac:dyDescent="0.3">
      <c r="A97" s="88"/>
      <c r="B97" s="15"/>
      <c r="C97" s="61" t="str">
        <f t="shared" si="1"/>
        <v/>
      </c>
      <c r="D97" s="61" t="str">
        <f t="shared" si="1"/>
        <v/>
      </c>
      <c r="E97" s="61" t="str">
        <f t="shared" si="1"/>
        <v/>
      </c>
      <c r="F97" s="61" t="str">
        <f t="shared" si="1"/>
        <v/>
      </c>
      <c r="G97" s="23"/>
      <c r="H97" s="23"/>
      <c r="I97" s="23"/>
      <c r="J97" s="23"/>
      <c r="L97" s="8"/>
    </row>
    <row r="98" spans="1:12" ht="18" customHeight="1" x14ac:dyDescent="0.3">
      <c r="A98" s="88"/>
      <c r="B98" s="15"/>
      <c r="C98" s="61" t="str">
        <f t="shared" si="1"/>
        <v/>
      </c>
      <c r="D98" s="61" t="str">
        <f t="shared" si="1"/>
        <v/>
      </c>
      <c r="E98" s="61" t="str">
        <f t="shared" si="1"/>
        <v/>
      </c>
      <c r="F98" s="61" t="str">
        <f t="shared" si="1"/>
        <v/>
      </c>
      <c r="G98" s="23"/>
      <c r="H98" s="23"/>
      <c r="I98" s="23"/>
      <c r="J98" s="23"/>
      <c r="L98" s="8"/>
    </row>
    <row r="99" spans="1:12" ht="18" customHeight="1" x14ac:dyDescent="0.3">
      <c r="A99" s="88"/>
      <c r="B99" s="15"/>
      <c r="C99" s="61" t="str">
        <f t="shared" si="1"/>
        <v/>
      </c>
      <c r="D99" s="61" t="str">
        <f t="shared" si="1"/>
        <v/>
      </c>
      <c r="E99" s="61" t="str">
        <f t="shared" si="1"/>
        <v/>
      </c>
      <c r="F99" s="61" t="str">
        <f t="shared" si="1"/>
        <v/>
      </c>
      <c r="G99" s="23"/>
      <c r="H99" s="23"/>
      <c r="I99" s="23"/>
      <c r="J99" s="23"/>
      <c r="L99" s="8"/>
    </row>
    <row r="100" spans="1:12" x14ac:dyDescent="0.3">
      <c r="A100" s="88"/>
      <c r="B100" s="90"/>
      <c r="C100" s="5"/>
      <c r="D100" s="10"/>
      <c r="E100" s="5"/>
      <c r="F100" s="5"/>
      <c r="G100" s="5"/>
      <c r="H100" s="5"/>
      <c r="I100" s="5"/>
      <c r="L100" s="8"/>
    </row>
    <row r="101" spans="1:12" x14ac:dyDescent="0.3">
      <c r="A101" s="80">
        <v>4</v>
      </c>
      <c r="B101" s="44" t="s">
        <v>113</v>
      </c>
      <c r="C101" s="3" t="s">
        <v>111</v>
      </c>
      <c r="D101" s="5"/>
      <c r="G101" s="28"/>
      <c r="H101" s="5"/>
      <c r="I101" s="5"/>
      <c r="L101" s="8"/>
    </row>
    <row r="102" spans="1:12" ht="33" customHeight="1" x14ac:dyDescent="0.3">
      <c r="A102" s="88"/>
      <c r="B102" s="36" t="str">
        <f>IF(E58=TRUE,"Listado y tipo de carrotanque","")</f>
        <v/>
      </c>
      <c r="C102" s="36" t="str">
        <f>IF(E58=TRUE,"Permisos y registros de la Secretaría de Comunicaciones y Transportes (SCT)","")</f>
        <v/>
      </c>
      <c r="D102" s="36" t="str">
        <f>IF(E58=TRUE,"Número de matrícula","")</f>
        <v/>
      </c>
      <c r="E102" s="36" t="str">
        <f>IF(E58=TRUE,"Factura que acredite la propiedad del carrotanque","")</f>
        <v/>
      </c>
      <c r="F102" s="36" t="str">
        <f>IF(E58=TRUE,"Capacidad del carrotanque","")</f>
        <v/>
      </c>
      <c r="G102" s="36" t="str">
        <f>IF(E58=TRUE,"Especificar unidad","")</f>
        <v/>
      </c>
      <c r="H102" s="36" t="str">
        <f>IF(E58=TRUE,"Número de serie de la unidad","")</f>
        <v/>
      </c>
      <c r="I102" s="36" t="str">
        <f>IF(E58=TRUE,"Antigüedad de los carrotanque (años)","")</f>
        <v/>
      </c>
      <c r="L102" s="8"/>
    </row>
    <row r="103" spans="1:12" x14ac:dyDescent="0.3">
      <c r="A103" s="88"/>
      <c r="B103" s="15"/>
      <c r="C103" s="61" t="str">
        <f>IF($E$58=TRUE,"* Anexar copia escaneada","")</f>
        <v/>
      </c>
      <c r="D103" s="61" t="str">
        <f>IF($E$58=TRUE,"* Anexar copia escaneada","")</f>
        <v/>
      </c>
      <c r="E103" s="61" t="str">
        <f>IF($E$58=TRUE,"* Anexar copia escaneada","")</f>
        <v/>
      </c>
      <c r="F103" s="23"/>
      <c r="G103" s="23"/>
      <c r="H103" s="23"/>
      <c r="I103" s="23"/>
      <c r="L103" s="8"/>
    </row>
    <row r="104" spans="1:12" x14ac:dyDescent="0.3">
      <c r="A104" s="88"/>
      <c r="B104" s="15"/>
      <c r="C104" s="61" t="str">
        <f t="shared" ref="C104:E112" si="2">IF($E$58=TRUE,"* Anexar copia escaneada","")</f>
        <v/>
      </c>
      <c r="D104" s="61" t="str">
        <f t="shared" si="2"/>
        <v/>
      </c>
      <c r="E104" s="61" t="str">
        <f t="shared" si="2"/>
        <v/>
      </c>
      <c r="F104" s="23"/>
      <c r="G104" s="23"/>
      <c r="H104" s="23"/>
      <c r="I104" s="23"/>
      <c r="L104" s="8"/>
    </row>
    <row r="105" spans="1:12" x14ac:dyDescent="0.3">
      <c r="A105" s="88"/>
      <c r="B105" s="15"/>
      <c r="C105" s="61" t="str">
        <f t="shared" si="2"/>
        <v/>
      </c>
      <c r="D105" s="61" t="str">
        <f t="shared" si="2"/>
        <v/>
      </c>
      <c r="E105" s="61" t="str">
        <f t="shared" si="2"/>
        <v/>
      </c>
      <c r="F105" s="23"/>
      <c r="G105" s="23"/>
      <c r="H105" s="23"/>
      <c r="I105" s="23"/>
      <c r="L105" s="8"/>
    </row>
    <row r="106" spans="1:12" x14ac:dyDescent="0.3">
      <c r="A106" s="88"/>
      <c r="B106" s="15"/>
      <c r="C106" s="61" t="str">
        <f t="shared" si="2"/>
        <v/>
      </c>
      <c r="D106" s="61" t="str">
        <f t="shared" si="2"/>
        <v/>
      </c>
      <c r="E106" s="61" t="str">
        <f t="shared" si="2"/>
        <v/>
      </c>
      <c r="F106" s="23"/>
      <c r="G106" s="23"/>
      <c r="H106" s="23"/>
      <c r="I106" s="23"/>
      <c r="L106" s="8"/>
    </row>
    <row r="107" spans="1:12" x14ac:dyDescent="0.3">
      <c r="A107" s="88"/>
      <c r="B107" s="15"/>
      <c r="C107" s="61" t="str">
        <f t="shared" si="2"/>
        <v/>
      </c>
      <c r="D107" s="61" t="str">
        <f t="shared" si="2"/>
        <v/>
      </c>
      <c r="E107" s="61" t="str">
        <f t="shared" si="2"/>
        <v/>
      </c>
      <c r="F107" s="23"/>
      <c r="G107" s="23"/>
      <c r="H107" s="23"/>
      <c r="I107" s="23"/>
      <c r="L107" s="8"/>
    </row>
    <row r="108" spans="1:12" x14ac:dyDescent="0.3">
      <c r="A108" s="88"/>
      <c r="B108" s="15"/>
      <c r="C108" s="61" t="str">
        <f t="shared" si="2"/>
        <v/>
      </c>
      <c r="D108" s="61" t="str">
        <f t="shared" si="2"/>
        <v/>
      </c>
      <c r="E108" s="61" t="str">
        <f t="shared" si="2"/>
        <v/>
      </c>
      <c r="F108" s="23"/>
      <c r="G108" s="23"/>
      <c r="H108" s="23"/>
      <c r="I108" s="23"/>
      <c r="L108" s="8"/>
    </row>
    <row r="109" spans="1:12" x14ac:dyDescent="0.3">
      <c r="A109" s="88"/>
      <c r="B109" s="15"/>
      <c r="C109" s="61" t="str">
        <f t="shared" si="2"/>
        <v/>
      </c>
      <c r="D109" s="61" t="str">
        <f t="shared" si="2"/>
        <v/>
      </c>
      <c r="E109" s="61" t="str">
        <f t="shared" si="2"/>
        <v/>
      </c>
      <c r="F109" s="23"/>
      <c r="G109" s="23"/>
      <c r="H109" s="23"/>
      <c r="I109" s="23"/>
      <c r="L109" s="8"/>
    </row>
    <row r="110" spans="1:12" x14ac:dyDescent="0.3">
      <c r="A110" s="88"/>
      <c r="B110" s="15"/>
      <c r="C110" s="61" t="str">
        <f t="shared" si="2"/>
        <v/>
      </c>
      <c r="D110" s="61" t="str">
        <f t="shared" si="2"/>
        <v/>
      </c>
      <c r="E110" s="61" t="str">
        <f t="shared" si="2"/>
        <v/>
      </c>
      <c r="F110" s="23"/>
      <c r="G110" s="23"/>
      <c r="H110" s="23"/>
      <c r="I110" s="23"/>
      <c r="L110" s="8"/>
    </row>
    <row r="111" spans="1:12" x14ac:dyDescent="0.3">
      <c r="A111" s="88"/>
      <c r="B111" s="15"/>
      <c r="C111" s="61" t="str">
        <f t="shared" si="2"/>
        <v/>
      </c>
      <c r="D111" s="61" t="str">
        <f t="shared" si="2"/>
        <v/>
      </c>
      <c r="E111" s="61" t="str">
        <f t="shared" si="2"/>
        <v/>
      </c>
      <c r="F111" s="23"/>
      <c r="G111" s="23"/>
      <c r="H111" s="23"/>
      <c r="I111" s="23"/>
      <c r="L111" s="8"/>
    </row>
    <row r="112" spans="1:12" x14ac:dyDescent="0.3">
      <c r="A112" s="88"/>
      <c r="B112" s="15"/>
      <c r="C112" s="61" t="str">
        <f t="shared" si="2"/>
        <v/>
      </c>
      <c r="D112" s="61" t="str">
        <f t="shared" si="2"/>
        <v/>
      </c>
      <c r="E112" s="61" t="str">
        <f t="shared" si="2"/>
        <v/>
      </c>
      <c r="F112" s="23"/>
      <c r="G112" s="23"/>
      <c r="H112" s="23"/>
      <c r="I112" s="23"/>
      <c r="L112" s="8"/>
    </row>
    <row r="113" spans="1:12" x14ac:dyDescent="0.3">
      <c r="A113" s="88"/>
      <c r="B113" s="43"/>
      <c r="C113" s="5"/>
      <c r="D113" s="10"/>
      <c r="E113" s="5"/>
      <c r="F113" s="5"/>
      <c r="G113" s="5"/>
      <c r="H113" s="5"/>
      <c r="I113" s="5"/>
      <c r="L113" s="8"/>
    </row>
    <row r="114" spans="1:12" x14ac:dyDescent="0.3">
      <c r="A114" s="88"/>
      <c r="B114" s="43"/>
      <c r="C114" s="64"/>
      <c r="D114" s="43"/>
      <c r="E114" s="64"/>
      <c r="F114" s="5"/>
      <c r="G114" s="5"/>
      <c r="H114" s="5"/>
      <c r="I114" s="5"/>
      <c r="L114" s="8"/>
    </row>
    <row r="115" spans="1:12" x14ac:dyDescent="0.3">
      <c r="A115" s="80">
        <v>6</v>
      </c>
      <c r="B115" s="44" t="s">
        <v>167</v>
      </c>
      <c r="C115" s="200"/>
      <c r="D115" s="199" t="s">
        <v>80</v>
      </c>
      <c r="E115" s="198"/>
      <c r="F115" s="5"/>
      <c r="G115" s="5"/>
      <c r="H115" s="5"/>
      <c r="I115" s="5"/>
      <c r="L115" s="8"/>
    </row>
    <row r="116" spans="1:12" x14ac:dyDescent="0.3">
      <c r="A116" s="88"/>
      <c r="B116" s="37"/>
      <c r="C116" s="201"/>
      <c r="D116" s="199"/>
      <c r="E116" s="198"/>
      <c r="F116" s="5"/>
      <c r="G116" s="5"/>
      <c r="H116" s="5"/>
      <c r="I116" s="5"/>
      <c r="L116" s="8"/>
    </row>
    <row r="117" spans="1:12" x14ac:dyDescent="0.3">
      <c r="A117" s="88"/>
      <c r="B117" s="37"/>
      <c r="C117" s="201"/>
      <c r="D117" s="13"/>
      <c r="E117" s="5"/>
      <c r="F117" s="5"/>
      <c r="G117" s="5"/>
      <c r="H117" s="5"/>
      <c r="I117" s="5"/>
      <c r="L117" s="8"/>
    </row>
    <row r="118" spans="1:12" x14ac:dyDescent="0.3">
      <c r="A118" s="88"/>
      <c r="B118" s="37"/>
      <c r="C118" s="201"/>
      <c r="D118" s="13"/>
      <c r="E118" s="5"/>
      <c r="F118" s="5"/>
      <c r="G118" s="5"/>
      <c r="H118" s="5"/>
      <c r="I118" s="5"/>
      <c r="L118" s="8"/>
    </row>
    <row r="119" spans="1:12" x14ac:dyDescent="0.3">
      <c r="A119" s="88"/>
      <c r="B119" s="37"/>
      <c r="C119" s="202"/>
      <c r="D119" s="13"/>
      <c r="E119" s="5"/>
      <c r="F119" s="5"/>
      <c r="G119" s="5"/>
      <c r="H119" s="5"/>
      <c r="I119" s="5"/>
      <c r="L119" s="8"/>
    </row>
    <row r="120" spans="1:12" x14ac:dyDescent="0.3">
      <c r="A120" s="80"/>
      <c r="B120" s="37"/>
      <c r="C120" s="5"/>
      <c r="D120" s="5"/>
      <c r="E120" s="5"/>
      <c r="F120" s="5"/>
      <c r="G120" s="5"/>
      <c r="H120" s="5"/>
      <c r="I120" s="5"/>
    </row>
    <row r="121" spans="1:12" ht="192.75" customHeight="1" x14ac:dyDescent="0.3">
      <c r="A121" s="80">
        <v>7</v>
      </c>
      <c r="B121" s="46" t="s">
        <v>170</v>
      </c>
      <c r="C121" s="17" t="s">
        <v>278</v>
      </c>
      <c r="D121" s="191" t="s">
        <v>275</v>
      </c>
      <c r="E121" s="5"/>
      <c r="F121" s="5"/>
      <c r="G121" s="5"/>
      <c r="H121" s="5"/>
      <c r="I121" s="5"/>
    </row>
    <row r="122" spans="1:12" x14ac:dyDescent="0.3">
      <c r="A122" s="45"/>
      <c r="B122" s="46"/>
      <c r="D122" s="5"/>
      <c r="E122" s="5"/>
      <c r="F122" s="5"/>
      <c r="G122" s="5"/>
      <c r="H122" s="5"/>
      <c r="I122" s="5"/>
    </row>
    <row r="123" spans="1:12" ht="35.25" customHeight="1" x14ac:dyDescent="0.3">
      <c r="A123" s="86" t="s">
        <v>85</v>
      </c>
      <c r="B123" s="46"/>
      <c r="C123" s="5"/>
      <c r="D123" s="5"/>
      <c r="E123" s="5"/>
      <c r="F123" s="5"/>
      <c r="G123" s="5"/>
      <c r="H123" s="5"/>
      <c r="I123" s="5"/>
    </row>
    <row r="124" spans="1:12" ht="227.25" customHeight="1" x14ac:dyDescent="0.3">
      <c r="A124" s="80">
        <v>1</v>
      </c>
      <c r="B124" s="81" t="s">
        <v>173</v>
      </c>
      <c r="C124" s="82" t="s">
        <v>268</v>
      </c>
      <c r="D124" s="83" t="str">
        <f>IF(D9=2,"Ir a la carta de seguros persona física","")</f>
        <v/>
      </c>
      <c r="E124" s="83" t="str">
        <f>IF(D9=3,"Ir a la carta de seguros persona moral","")</f>
        <v/>
      </c>
    </row>
    <row r="125" spans="1:12" ht="36" customHeight="1" x14ac:dyDescent="0.3">
      <c r="A125" s="85"/>
      <c r="B125" s="38"/>
    </row>
    <row r="126" spans="1:12" x14ac:dyDescent="0.3">
      <c r="A126" s="86" t="s">
        <v>115</v>
      </c>
      <c r="B126" s="38"/>
    </row>
    <row r="127" spans="1:12" ht="326.25" customHeight="1" x14ac:dyDescent="0.3">
      <c r="A127" s="85" t="str">
        <f>IF(D9=3,1,"")</f>
        <v/>
      </c>
      <c r="B127" s="109" t="str">
        <f>IF(D9=3,Aux!J8,"")</f>
        <v/>
      </c>
      <c r="C127" s="65" t="str">
        <f>IF(D9=3,"* Anexar documento descriptivo en formato Word Office,  asimismo, llenar diagrama esquemático que muestre la estructura accionaria y corporativa en el Anexo III.","")</f>
        <v/>
      </c>
      <c r="D127" s="161" t="str">
        <f>IF(D9=3,"Anexo III Estructura corporativa","")</f>
        <v/>
      </c>
    </row>
    <row r="128" spans="1:12" x14ac:dyDescent="0.3">
      <c r="A128" s="6"/>
      <c r="B128" s="6"/>
      <c r="C128" s="25"/>
      <c r="D128" s="6"/>
      <c r="E128" s="6"/>
      <c r="F128" s="5"/>
      <c r="G128" s="5"/>
      <c r="H128" s="5"/>
      <c r="I128" s="5"/>
    </row>
    <row r="129" spans="1:9" ht="31.5" customHeight="1" x14ac:dyDescent="0.3">
      <c r="A129" s="133" t="s">
        <v>266</v>
      </c>
      <c r="B129" s="134"/>
      <c r="C129" s="135"/>
      <c r="D129" s="135"/>
      <c r="F129" s="5"/>
      <c r="G129" s="5"/>
      <c r="H129" s="5"/>
      <c r="I129" s="5"/>
    </row>
    <row r="130" spans="1:9" ht="60" customHeight="1" x14ac:dyDescent="0.3">
      <c r="A130" s="136"/>
      <c r="B130" s="137" t="s">
        <v>277</v>
      </c>
      <c r="C130" s="180"/>
      <c r="D130" s="135"/>
      <c r="F130" s="5"/>
      <c r="G130" s="5"/>
      <c r="H130" s="5"/>
      <c r="I130" s="5"/>
    </row>
    <row r="131" spans="1:9" x14ac:dyDescent="0.3">
      <c r="A131" s="136" t="s">
        <v>250</v>
      </c>
      <c r="B131" s="138"/>
      <c r="C131" s="135"/>
      <c r="D131" s="135"/>
      <c r="F131" s="5"/>
      <c r="G131" s="5"/>
      <c r="H131" s="5"/>
      <c r="I131" s="5"/>
    </row>
    <row r="132" spans="1:9" x14ac:dyDescent="0.3">
      <c r="A132" s="139" t="s">
        <v>251</v>
      </c>
      <c r="B132" s="139" t="s">
        <v>252</v>
      </c>
      <c r="C132" s="139" t="s">
        <v>253</v>
      </c>
      <c r="D132" s="140"/>
      <c r="F132" s="5"/>
      <c r="G132" s="5"/>
      <c r="H132" s="5"/>
      <c r="I132" s="5"/>
    </row>
    <row r="133" spans="1:9" x14ac:dyDescent="0.3">
      <c r="A133" s="141" t="s">
        <v>254</v>
      </c>
      <c r="B133" s="141" t="s">
        <v>259</v>
      </c>
      <c r="C133" s="142" t="s">
        <v>255</v>
      </c>
      <c r="D133" s="143"/>
      <c r="F133" s="5"/>
      <c r="G133" s="5"/>
      <c r="H133" s="5"/>
      <c r="I133" s="5"/>
    </row>
    <row r="134" spans="1:9" x14ac:dyDescent="0.3">
      <c r="A134" s="181"/>
      <c r="B134" s="181"/>
      <c r="C134" s="182"/>
      <c r="D134" s="144"/>
      <c r="F134" s="5"/>
      <c r="G134" s="5"/>
      <c r="H134" s="5"/>
      <c r="I134" s="5"/>
    </row>
    <row r="135" spans="1:9" x14ac:dyDescent="0.3">
      <c r="A135" s="181"/>
      <c r="B135" s="181"/>
      <c r="C135" s="182"/>
      <c r="D135" s="144"/>
      <c r="F135" s="5"/>
      <c r="G135" s="5"/>
      <c r="H135" s="5"/>
      <c r="I135" s="5"/>
    </row>
    <row r="136" spans="1:9" x14ac:dyDescent="0.3">
      <c r="A136" s="181"/>
      <c r="B136" s="181"/>
      <c r="C136" s="182"/>
      <c r="D136" s="144"/>
      <c r="F136" s="5"/>
      <c r="G136" s="5"/>
      <c r="H136" s="5"/>
      <c r="I136" s="5"/>
    </row>
    <row r="137" spans="1:9" x14ac:dyDescent="0.3">
      <c r="A137" s="181"/>
      <c r="B137" s="181"/>
      <c r="C137" s="182"/>
      <c r="D137" s="144"/>
      <c r="F137" s="5"/>
      <c r="G137" s="5"/>
      <c r="H137" s="5"/>
      <c r="I137" s="5"/>
    </row>
    <row r="138" spans="1:9" x14ac:dyDescent="0.3">
      <c r="A138" s="181"/>
      <c r="B138" s="181"/>
      <c r="C138" s="182"/>
      <c r="D138" s="144"/>
      <c r="F138" s="5"/>
      <c r="G138" s="5"/>
      <c r="H138" s="5"/>
      <c r="I138" s="5"/>
    </row>
    <row r="139" spans="1:9" x14ac:dyDescent="0.3">
      <c r="A139" s="183"/>
      <c r="B139" s="145" t="s">
        <v>256</v>
      </c>
      <c r="C139" s="146">
        <f>SUM(C134:C138)</f>
        <v>0</v>
      </c>
      <c r="D139" s="135"/>
      <c r="F139" s="5"/>
      <c r="G139" s="5"/>
      <c r="H139" s="5"/>
      <c r="I139" s="5"/>
    </row>
    <row r="140" spans="1:9" x14ac:dyDescent="0.3">
      <c r="A140" s="147"/>
      <c r="B140" s="147"/>
      <c r="C140" s="148"/>
      <c r="D140" s="147"/>
      <c r="F140" s="5"/>
      <c r="G140" s="5"/>
      <c r="H140" s="5"/>
      <c r="I140" s="5"/>
    </row>
    <row r="141" spans="1:9" x14ac:dyDescent="0.3">
      <c r="A141" s="133" t="s">
        <v>265</v>
      </c>
      <c r="B141" s="147"/>
      <c r="C141" s="148"/>
      <c r="D141" s="147"/>
      <c r="F141" s="5"/>
      <c r="G141" s="5"/>
      <c r="H141" s="5"/>
      <c r="I141" s="5"/>
    </row>
    <row r="142" spans="1:9" x14ac:dyDescent="0.3">
      <c r="A142" s="133"/>
      <c r="B142" s="147"/>
      <c r="C142" s="148"/>
      <c r="D142" s="147"/>
      <c r="F142" s="5"/>
      <c r="G142" s="5"/>
      <c r="H142" s="5"/>
      <c r="I142" s="5"/>
    </row>
    <row r="143" spans="1:9" ht="66" x14ac:dyDescent="0.3">
      <c r="A143" s="55">
        <v>1</v>
      </c>
      <c r="B143" s="149" t="s">
        <v>260</v>
      </c>
      <c r="C143" s="150" t="s">
        <v>257</v>
      </c>
      <c r="D143" s="83" t="s">
        <v>258</v>
      </c>
      <c r="F143" s="5"/>
      <c r="G143" s="5"/>
      <c r="H143" s="5"/>
      <c r="I143" s="5"/>
    </row>
    <row r="144" spans="1:9" x14ac:dyDescent="0.3">
      <c r="A144" s="6"/>
      <c r="B144" s="6"/>
      <c r="C144" s="25"/>
      <c r="D144" s="6"/>
      <c r="E144" s="6"/>
      <c r="F144" s="5"/>
      <c r="G144" s="5"/>
      <c r="H144" s="5"/>
      <c r="I144" s="5"/>
    </row>
    <row r="145" spans="1:9" ht="66" x14ac:dyDescent="0.3">
      <c r="A145" s="55">
        <v>2</v>
      </c>
      <c r="B145" s="149" t="s">
        <v>102</v>
      </c>
      <c r="C145" s="150" t="s">
        <v>261</v>
      </c>
      <c r="D145" s="83" t="s">
        <v>262</v>
      </c>
      <c r="E145" s="6"/>
      <c r="F145" s="5"/>
      <c r="G145" s="5"/>
      <c r="H145" s="5"/>
      <c r="I145" s="5"/>
    </row>
    <row r="146" spans="1:9" x14ac:dyDescent="0.3">
      <c r="A146" s="6"/>
      <c r="B146" s="6"/>
      <c r="C146" s="25"/>
      <c r="D146" s="6"/>
      <c r="E146" s="6"/>
      <c r="F146" s="5"/>
      <c r="G146" s="5"/>
      <c r="H146" s="5"/>
      <c r="I146" s="5"/>
    </row>
    <row r="147" spans="1:9" x14ac:dyDescent="0.3">
      <c r="A147" s="6"/>
      <c r="B147" s="6"/>
      <c r="C147" s="25"/>
      <c r="D147" s="6"/>
      <c r="E147" s="6"/>
      <c r="F147" s="5"/>
      <c r="G147" s="5"/>
      <c r="H147" s="5"/>
      <c r="I147" s="5"/>
    </row>
    <row r="148" spans="1:9" x14ac:dyDescent="0.3">
      <c r="A148" s="29" t="s">
        <v>86</v>
      </c>
      <c r="B148" s="6"/>
      <c r="C148" s="6"/>
      <c r="D148" s="6"/>
      <c r="E148" s="6"/>
      <c r="F148" s="5"/>
      <c r="G148" s="5"/>
      <c r="H148" s="5"/>
      <c r="I148" s="5"/>
    </row>
    <row r="149" spans="1:9" x14ac:dyDescent="0.3">
      <c r="A149" s="6" t="s">
        <v>128</v>
      </c>
      <c r="B149" s="6"/>
      <c r="C149" s="6"/>
      <c r="D149" s="6"/>
      <c r="E149" s="6"/>
      <c r="F149" s="5"/>
      <c r="G149" s="5"/>
      <c r="H149" s="5"/>
      <c r="I149" s="5"/>
    </row>
    <row r="150" spans="1:9" x14ac:dyDescent="0.3">
      <c r="A150" s="2"/>
    </row>
    <row r="151" spans="1:9" x14ac:dyDescent="0.3"/>
    <row r="152" spans="1:9" x14ac:dyDescent="0.3">
      <c r="A152" s="77" t="s">
        <v>79</v>
      </c>
    </row>
    <row r="153" spans="1:9" ht="66" customHeight="1" x14ac:dyDescent="0.3">
      <c r="A153" s="2"/>
    </row>
    <row r="154" spans="1:9" hidden="1" x14ac:dyDescent="0.3">
      <c r="A154" s="2"/>
    </row>
    <row r="155" spans="1:9" hidden="1" x14ac:dyDescent="0.3">
      <c r="A155" s="2"/>
    </row>
    <row r="156" spans="1:9" hidden="1" x14ac:dyDescent="0.3">
      <c r="A156" s="2"/>
    </row>
    <row r="157" spans="1:9" hidden="1" x14ac:dyDescent="0.3">
      <c r="A157" s="2"/>
    </row>
    <row r="158" spans="1:9" hidden="1" x14ac:dyDescent="0.3">
      <c r="A158" s="2"/>
    </row>
    <row r="159" spans="1:9" hidden="1" x14ac:dyDescent="0.3">
      <c r="A159" s="2"/>
    </row>
    <row r="160" spans="1:9" hidden="1" x14ac:dyDescent="0.3">
      <c r="A160" s="2"/>
    </row>
    <row r="161" spans="1:1" hidden="1" x14ac:dyDescent="0.3">
      <c r="A161" s="2"/>
    </row>
    <row r="162" spans="1:1" hidden="1" x14ac:dyDescent="0.3">
      <c r="A162" s="2"/>
    </row>
    <row r="163" spans="1:1" hidden="1" x14ac:dyDescent="0.3">
      <c r="A163" s="2"/>
    </row>
    <row r="164" spans="1:1" hidden="1" x14ac:dyDescent="0.3">
      <c r="A164" s="2"/>
    </row>
    <row r="165" spans="1:1" hidden="1" x14ac:dyDescent="0.3">
      <c r="A165" s="2"/>
    </row>
    <row r="166" spans="1:1" hidden="1" x14ac:dyDescent="0.3">
      <c r="A166" s="2"/>
    </row>
    <row r="167" spans="1:1" hidden="1" x14ac:dyDescent="0.3">
      <c r="A167" s="2"/>
    </row>
    <row r="168" spans="1:1" hidden="1" x14ac:dyDescent="0.3">
      <c r="A168" s="2"/>
    </row>
    <row r="169" spans="1:1" hidden="1" x14ac:dyDescent="0.3">
      <c r="A169" s="2"/>
    </row>
    <row r="170" spans="1:1" hidden="1" x14ac:dyDescent="0.3">
      <c r="A170" s="2"/>
    </row>
    <row r="171" spans="1:1" hidden="1" x14ac:dyDescent="0.3">
      <c r="A171" s="2"/>
    </row>
    <row r="172" spans="1:1" hidden="1" x14ac:dyDescent="0.3">
      <c r="A172" s="2"/>
    </row>
    <row r="173" spans="1:1" hidden="1" x14ac:dyDescent="0.3">
      <c r="A173" s="2"/>
    </row>
    <row r="174" spans="1:1" hidden="1" x14ac:dyDescent="0.3">
      <c r="A174" s="2"/>
    </row>
    <row r="175" spans="1:1" hidden="1" x14ac:dyDescent="0.3">
      <c r="A175" s="2"/>
    </row>
    <row r="176" spans="1:1" hidden="1" x14ac:dyDescent="0.3">
      <c r="A176" s="2"/>
    </row>
    <row r="177" spans="1:1" hidden="1" x14ac:dyDescent="0.3">
      <c r="A177" s="2"/>
    </row>
    <row r="178" spans="1:1" hidden="1" x14ac:dyDescent="0.3">
      <c r="A178" s="2"/>
    </row>
    <row r="179" spans="1:1" hidden="1" x14ac:dyDescent="0.3">
      <c r="A179" s="2"/>
    </row>
    <row r="180" spans="1:1" hidden="1" x14ac:dyDescent="0.3">
      <c r="A180" s="2"/>
    </row>
    <row r="181" spans="1:1" hidden="1" x14ac:dyDescent="0.3">
      <c r="A181" s="2"/>
    </row>
    <row r="182" spans="1:1" hidden="1" x14ac:dyDescent="0.3">
      <c r="A182" s="2"/>
    </row>
    <row r="183" spans="1:1" hidden="1" x14ac:dyDescent="0.3">
      <c r="A183" s="2"/>
    </row>
    <row r="184" spans="1:1" hidden="1" x14ac:dyDescent="0.3">
      <c r="A184" s="2"/>
    </row>
    <row r="185" spans="1:1" hidden="1" x14ac:dyDescent="0.3">
      <c r="A185" s="2"/>
    </row>
    <row r="186" spans="1:1" hidden="1" x14ac:dyDescent="0.3">
      <c r="A186" s="2"/>
    </row>
    <row r="187" spans="1:1" hidden="1" x14ac:dyDescent="0.3">
      <c r="A187" s="2"/>
    </row>
    <row r="188" spans="1:1" hidden="1" x14ac:dyDescent="0.3">
      <c r="A188" s="2"/>
    </row>
    <row r="189" spans="1:1" hidden="1" x14ac:dyDescent="0.3">
      <c r="A189" s="2"/>
    </row>
    <row r="190" spans="1:1" hidden="1" x14ac:dyDescent="0.3">
      <c r="A190" s="2"/>
    </row>
    <row r="191" spans="1:1" hidden="1" x14ac:dyDescent="0.3">
      <c r="A191" s="2"/>
    </row>
    <row r="192" spans="1:1" hidden="1" x14ac:dyDescent="0.3">
      <c r="A192" s="2"/>
    </row>
    <row r="193" spans="1:1" hidden="1" x14ac:dyDescent="0.3">
      <c r="A193" s="2"/>
    </row>
    <row r="194" spans="1:1" hidden="1" x14ac:dyDescent="0.3">
      <c r="A194" s="2"/>
    </row>
    <row r="195" spans="1:1" hidden="1" x14ac:dyDescent="0.3">
      <c r="A195" s="2"/>
    </row>
    <row r="196" spans="1:1" hidden="1" x14ac:dyDescent="0.3">
      <c r="A196" s="2"/>
    </row>
    <row r="197" spans="1:1" hidden="1" x14ac:dyDescent="0.3">
      <c r="A197" s="2"/>
    </row>
    <row r="198" spans="1:1" hidden="1" x14ac:dyDescent="0.3">
      <c r="A198" s="2"/>
    </row>
    <row r="199" spans="1:1" hidden="1" x14ac:dyDescent="0.3">
      <c r="A199" s="2"/>
    </row>
    <row r="200" spans="1:1" hidden="1" x14ac:dyDescent="0.3">
      <c r="A200" s="2"/>
    </row>
    <row r="201" spans="1:1" hidden="1" x14ac:dyDescent="0.3">
      <c r="A201" s="2"/>
    </row>
    <row r="202" spans="1:1" hidden="1" x14ac:dyDescent="0.3">
      <c r="A202" s="2"/>
    </row>
    <row r="203" spans="1:1" hidden="1" x14ac:dyDescent="0.3">
      <c r="A203" s="2"/>
    </row>
    <row r="204" spans="1:1" hidden="1" x14ac:dyDescent="0.3">
      <c r="A204" s="2"/>
    </row>
    <row r="205" spans="1:1" hidden="1" x14ac:dyDescent="0.3">
      <c r="A205" s="2"/>
    </row>
    <row r="206" spans="1:1" hidden="1" x14ac:dyDescent="0.3">
      <c r="A206" s="2"/>
    </row>
    <row r="207" spans="1:1" hidden="1" x14ac:dyDescent="0.3">
      <c r="A207" s="2"/>
    </row>
    <row r="208" spans="1:1" hidden="1" x14ac:dyDescent="0.3">
      <c r="A208" s="2"/>
    </row>
    <row r="209" spans="1:1" hidden="1" x14ac:dyDescent="0.3">
      <c r="A209" s="2"/>
    </row>
    <row r="210" spans="1:1" hidden="1" x14ac:dyDescent="0.3">
      <c r="A210" s="2"/>
    </row>
    <row r="211" spans="1:1" hidden="1" x14ac:dyDescent="0.3">
      <c r="A211" s="2"/>
    </row>
    <row r="212" spans="1:1" hidden="1" x14ac:dyDescent="0.3">
      <c r="A212" s="2"/>
    </row>
    <row r="213" spans="1:1" hidden="1" x14ac:dyDescent="0.3">
      <c r="A213" s="2"/>
    </row>
    <row r="214" spans="1:1" hidden="1" x14ac:dyDescent="0.3">
      <c r="A214" s="2"/>
    </row>
    <row r="215" spans="1:1" hidden="1" x14ac:dyDescent="0.3">
      <c r="A215" s="2"/>
    </row>
    <row r="216" spans="1:1" hidden="1" x14ac:dyDescent="0.3">
      <c r="A216" s="2"/>
    </row>
    <row r="217" spans="1:1" hidden="1" x14ac:dyDescent="0.3">
      <c r="A217" s="2"/>
    </row>
    <row r="218" spans="1:1" hidden="1" x14ac:dyDescent="0.3">
      <c r="A218" s="2"/>
    </row>
    <row r="219" spans="1:1" hidden="1" x14ac:dyDescent="0.3">
      <c r="A219" s="2"/>
    </row>
    <row r="220" spans="1:1" hidden="1" x14ac:dyDescent="0.3">
      <c r="A220" s="2"/>
    </row>
    <row r="221" spans="1:1" hidden="1" x14ac:dyDescent="0.3">
      <c r="A221" s="2"/>
    </row>
    <row r="222" spans="1:1" hidden="1" x14ac:dyDescent="0.3">
      <c r="A222" s="2"/>
    </row>
    <row r="223" spans="1:1" hidden="1" x14ac:dyDescent="0.3">
      <c r="A223" s="2"/>
    </row>
    <row r="224" spans="1:1" hidden="1" x14ac:dyDescent="0.3">
      <c r="A224" s="2"/>
    </row>
    <row r="225" spans="1:1" hidden="1" x14ac:dyDescent="0.3">
      <c r="A225" s="2"/>
    </row>
    <row r="226" spans="1:1" hidden="1" x14ac:dyDescent="0.3">
      <c r="A226" s="2"/>
    </row>
    <row r="227" spans="1:1" hidden="1" x14ac:dyDescent="0.3">
      <c r="A227" s="2"/>
    </row>
    <row r="228" spans="1:1" hidden="1" x14ac:dyDescent="0.3">
      <c r="A228" s="2"/>
    </row>
    <row r="229" spans="1:1" hidden="1" x14ac:dyDescent="0.3">
      <c r="A229" s="2"/>
    </row>
    <row r="230" spans="1:1" hidden="1" x14ac:dyDescent="0.3">
      <c r="A230" s="2"/>
    </row>
    <row r="231" spans="1:1" hidden="1" x14ac:dyDescent="0.3">
      <c r="A231" s="2"/>
    </row>
    <row r="232" spans="1:1" hidden="1" x14ac:dyDescent="0.3">
      <c r="A232" s="2"/>
    </row>
    <row r="233" spans="1:1" hidden="1" x14ac:dyDescent="0.3">
      <c r="A233" s="2"/>
    </row>
    <row r="234" spans="1:1" hidden="1" x14ac:dyDescent="0.3">
      <c r="A234" s="2"/>
    </row>
    <row r="235" spans="1:1" hidden="1" x14ac:dyDescent="0.3">
      <c r="A235" s="2"/>
    </row>
    <row r="236" spans="1:1" hidden="1" x14ac:dyDescent="0.3">
      <c r="A236" s="2"/>
    </row>
    <row r="237" spans="1:1" hidden="1" x14ac:dyDescent="0.3">
      <c r="A237" s="2"/>
    </row>
    <row r="238" spans="1:1" hidden="1" x14ac:dyDescent="0.3">
      <c r="A238" s="2"/>
    </row>
    <row r="239" spans="1:1" hidden="1" x14ac:dyDescent="0.3">
      <c r="A239" s="2"/>
    </row>
    <row r="240" spans="1:1" hidden="1" x14ac:dyDescent="0.3">
      <c r="A240" s="2"/>
    </row>
    <row r="241" spans="1:1" hidden="1" x14ac:dyDescent="0.3">
      <c r="A241" s="2"/>
    </row>
    <row r="242" spans="1:1" hidden="1" x14ac:dyDescent="0.3">
      <c r="A242" s="2"/>
    </row>
    <row r="243" spans="1:1" hidden="1" x14ac:dyDescent="0.3">
      <c r="A243" s="2"/>
    </row>
    <row r="244" spans="1:1" hidden="1" x14ac:dyDescent="0.3">
      <c r="A244" s="2"/>
    </row>
    <row r="245" spans="1:1" hidden="1" x14ac:dyDescent="0.3">
      <c r="A245" s="2"/>
    </row>
    <row r="246" spans="1:1" hidden="1" x14ac:dyDescent="0.3">
      <c r="A246" s="2"/>
    </row>
    <row r="247" spans="1:1" hidden="1" x14ac:dyDescent="0.3">
      <c r="A247" s="2"/>
    </row>
    <row r="248" spans="1:1" hidden="1" x14ac:dyDescent="0.3">
      <c r="A248" s="2"/>
    </row>
    <row r="249" spans="1:1" hidden="1" x14ac:dyDescent="0.3">
      <c r="A249" s="2"/>
    </row>
    <row r="250" spans="1:1" hidden="1" x14ac:dyDescent="0.3">
      <c r="A250" s="2"/>
    </row>
    <row r="251" spans="1:1" hidden="1" x14ac:dyDescent="0.3">
      <c r="A251" s="2"/>
    </row>
    <row r="252" spans="1:1" hidden="1" x14ac:dyDescent="0.3">
      <c r="A252" s="2"/>
    </row>
    <row r="253" spans="1:1" hidden="1" x14ac:dyDescent="0.3">
      <c r="A253" s="2"/>
    </row>
    <row r="254" spans="1:1" hidden="1" x14ac:dyDescent="0.3">
      <c r="A254" s="2"/>
    </row>
    <row r="255" spans="1:1" hidden="1" x14ac:dyDescent="0.3">
      <c r="A255" s="2"/>
    </row>
    <row r="256" spans="1:1" hidden="1" x14ac:dyDescent="0.3">
      <c r="A256" s="2"/>
    </row>
    <row r="257" spans="1:1" hidden="1" x14ac:dyDescent="0.3">
      <c r="A257" s="2"/>
    </row>
    <row r="258" spans="1:1" hidden="1" x14ac:dyDescent="0.3">
      <c r="A258" s="2"/>
    </row>
    <row r="259" spans="1:1" hidden="1" x14ac:dyDescent="0.3">
      <c r="A259" s="2"/>
    </row>
    <row r="260" spans="1:1" hidden="1" x14ac:dyDescent="0.3">
      <c r="A260" s="2"/>
    </row>
    <row r="261" spans="1:1" hidden="1" x14ac:dyDescent="0.3">
      <c r="A261" s="2"/>
    </row>
    <row r="262" spans="1:1" hidden="1" x14ac:dyDescent="0.3">
      <c r="A262" s="2"/>
    </row>
    <row r="263" spans="1:1" hidden="1" x14ac:dyDescent="0.3">
      <c r="A263" s="2"/>
    </row>
    <row r="264" spans="1:1" hidden="1" x14ac:dyDescent="0.3">
      <c r="A264" s="2"/>
    </row>
    <row r="265" spans="1:1" hidden="1" x14ac:dyDescent="0.3">
      <c r="A265" s="2"/>
    </row>
    <row r="266" spans="1:1" hidden="1" x14ac:dyDescent="0.3">
      <c r="A266" s="2"/>
    </row>
    <row r="267" spans="1:1" hidden="1" x14ac:dyDescent="0.3">
      <c r="A267" s="2"/>
    </row>
    <row r="268" spans="1:1" hidden="1" x14ac:dyDescent="0.3">
      <c r="A268" s="2"/>
    </row>
    <row r="269" spans="1:1" hidden="1" x14ac:dyDescent="0.3">
      <c r="A269" s="2"/>
    </row>
    <row r="270" spans="1:1" hidden="1" x14ac:dyDescent="0.3">
      <c r="A270" s="2"/>
    </row>
    <row r="271" spans="1:1" hidden="1" x14ac:dyDescent="0.3">
      <c r="A271" s="2"/>
    </row>
    <row r="272" spans="1:1" hidden="1" x14ac:dyDescent="0.3">
      <c r="A272" s="2"/>
    </row>
    <row r="273" spans="1:1" hidden="1" x14ac:dyDescent="0.3">
      <c r="A273" s="2"/>
    </row>
    <row r="274" spans="1:1" hidden="1" x14ac:dyDescent="0.3">
      <c r="A274" s="2"/>
    </row>
    <row r="275" spans="1:1" hidden="1" x14ac:dyDescent="0.3">
      <c r="A275" s="2"/>
    </row>
    <row r="276" spans="1:1" hidden="1" x14ac:dyDescent="0.3">
      <c r="A276" s="2"/>
    </row>
    <row r="277" spans="1:1" hidden="1" x14ac:dyDescent="0.3">
      <c r="A277" s="2"/>
    </row>
    <row r="278" spans="1:1" hidden="1" x14ac:dyDescent="0.3">
      <c r="A278" s="2"/>
    </row>
    <row r="279" spans="1:1" hidden="1" x14ac:dyDescent="0.3">
      <c r="A279" s="2"/>
    </row>
    <row r="280" spans="1:1" hidden="1" x14ac:dyDescent="0.3">
      <c r="A280" s="2"/>
    </row>
    <row r="281" spans="1:1" hidden="1" x14ac:dyDescent="0.3">
      <c r="A281" s="2"/>
    </row>
    <row r="282" spans="1:1" hidden="1" x14ac:dyDescent="0.3">
      <c r="A282" s="2"/>
    </row>
    <row r="283" spans="1:1" hidden="1" x14ac:dyDescent="0.3">
      <c r="A283" s="2"/>
    </row>
    <row r="284" spans="1:1" hidden="1" x14ac:dyDescent="0.3">
      <c r="A284" s="2"/>
    </row>
    <row r="285" spans="1:1" hidden="1" x14ac:dyDescent="0.3">
      <c r="A285" s="2"/>
    </row>
    <row r="286" spans="1:1" hidden="1" x14ac:dyDescent="0.3">
      <c r="A286" s="2"/>
    </row>
    <row r="287" spans="1:1" hidden="1" x14ac:dyDescent="0.3">
      <c r="A287" s="2"/>
    </row>
    <row r="288" spans="1:1" hidden="1" x14ac:dyDescent="0.3">
      <c r="A288" s="2"/>
    </row>
    <row r="289" spans="1:1" hidden="1" x14ac:dyDescent="0.3">
      <c r="A289" s="2"/>
    </row>
    <row r="290" spans="1:1" hidden="1" x14ac:dyDescent="0.3">
      <c r="A290" s="2"/>
    </row>
    <row r="291" spans="1:1" hidden="1" x14ac:dyDescent="0.3">
      <c r="A291" s="2"/>
    </row>
    <row r="292" spans="1:1" hidden="1" x14ac:dyDescent="0.3">
      <c r="A292" s="2"/>
    </row>
    <row r="293" spans="1:1" hidden="1" x14ac:dyDescent="0.3">
      <c r="A293" s="2"/>
    </row>
    <row r="294" spans="1:1" hidden="1" x14ac:dyDescent="0.3">
      <c r="A294" s="2"/>
    </row>
    <row r="295" spans="1:1" hidden="1" x14ac:dyDescent="0.3">
      <c r="A295" s="2"/>
    </row>
    <row r="296" spans="1:1" hidden="1" x14ac:dyDescent="0.3">
      <c r="A296" s="2"/>
    </row>
    <row r="297" spans="1:1" hidden="1" x14ac:dyDescent="0.3">
      <c r="A297" s="2"/>
    </row>
    <row r="298" spans="1:1" hidden="1" x14ac:dyDescent="0.3">
      <c r="A298" s="2"/>
    </row>
    <row r="299" spans="1:1" hidden="1" x14ac:dyDescent="0.3">
      <c r="A299" s="2"/>
    </row>
    <row r="300" spans="1:1" hidden="1" x14ac:dyDescent="0.3">
      <c r="A300" s="2"/>
    </row>
    <row r="301" spans="1:1" hidden="1" x14ac:dyDescent="0.3">
      <c r="A301" s="2"/>
    </row>
    <row r="302" spans="1:1" hidden="1" x14ac:dyDescent="0.3">
      <c r="A302" s="2"/>
    </row>
    <row r="303" spans="1:1" hidden="1" x14ac:dyDescent="0.3">
      <c r="A303" s="2"/>
    </row>
    <row r="304" spans="1:1" hidden="1" x14ac:dyDescent="0.3">
      <c r="A304" s="2"/>
    </row>
    <row r="305" spans="1:1" hidden="1" x14ac:dyDescent="0.3">
      <c r="A305" s="2"/>
    </row>
    <row r="306" spans="1:1" hidden="1" x14ac:dyDescent="0.3">
      <c r="A306" s="2"/>
    </row>
    <row r="307" spans="1:1" hidden="1" x14ac:dyDescent="0.3">
      <c r="A307" s="2"/>
    </row>
    <row r="308" spans="1:1" hidden="1" x14ac:dyDescent="0.3">
      <c r="A308" s="2"/>
    </row>
    <row r="309" spans="1:1" hidden="1" x14ac:dyDescent="0.3">
      <c r="A309" s="2"/>
    </row>
    <row r="310" spans="1:1" hidden="1" x14ac:dyDescent="0.3">
      <c r="A310" s="2"/>
    </row>
    <row r="311" spans="1:1" hidden="1" x14ac:dyDescent="0.3">
      <c r="A311" s="2"/>
    </row>
    <row r="312" spans="1:1" hidden="1" x14ac:dyDescent="0.3">
      <c r="A312" s="2"/>
    </row>
    <row r="313" spans="1:1" hidden="1" x14ac:dyDescent="0.3">
      <c r="A313" s="2"/>
    </row>
    <row r="314" spans="1:1" hidden="1" x14ac:dyDescent="0.3">
      <c r="A314" s="2"/>
    </row>
    <row r="315" spans="1:1" hidden="1" x14ac:dyDescent="0.3">
      <c r="A315" s="2"/>
    </row>
    <row r="316" spans="1:1" hidden="1" x14ac:dyDescent="0.3">
      <c r="A316" s="2"/>
    </row>
    <row r="317" spans="1:1" hidden="1" x14ac:dyDescent="0.3">
      <c r="A317" s="2"/>
    </row>
    <row r="318" spans="1:1" hidden="1" x14ac:dyDescent="0.3">
      <c r="A318" s="2"/>
    </row>
    <row r="319" spans="1:1" hidden="1" x14ac:dyDescent="0.3">
      <c r="A319" s="2"/>
    </row>
    <row r="320" spans="1:1" hidden="1" x14ac:dyDescent="0.3">
      <c r="A320" s="2"/>
    </row>
    <row r="321" spans="1:1" hidden="1" x14ac:dyDescent="0.3">
      <c r="A321" s="2"/>
    </row>
    <row r="322" spans="1:1" hidden="1" x14ac:dyDescent="0.3">
      <c r="A322" s="2"/>
    </row>
    <row r="323" spans="1:1" hidden="1" x14ac:dyDescent="0.3">
      <c r="A323" s="2"/>
    </row>
    <row r="324" spans="1:1" hidden="1" x14ac:dyDescent="0.3">
      <c r="A324" s="2"/>
    </row>
    <row r="325" spans="1:1" hidden="1" x14ac:dyDescent="0.3">
      <c r="A325" s="2"/>
    </row>
    <row r="326" spans="1:1" hidden="1" x14ac:dyDescent="0.3">
      <c r="A326" s="2"/>
    </row>
    <row r="327" spans="1:1" hidden="1" x14ac:dyDescent="0.3">
      <c r="A327" s="2"/>
    </row>
    <row r="328" spans="1:1" hidden="1" x14ac:dyDescent="0.3">
      <c r="A328" s="2"/>
    </row>
    <row r="329" spans="1:1" hidden="1" x14ac:dyDescent="0.3">
      <c r="A329" s="2"/>
    </row>
    <row r="330" spans="1:1" hidden="1" x14ac:dyDescent="0.3">
      <c r="A330" s="2"/>
    </row>
    <row r="331" spans="1:1" hidden="1" x14ac:dyDescent="0.3">
      <c r="A331" s="2"/>
    </row>
    <row r="332" spans="1:1" hidden="1" x14ac:dyDescent="0.3">
      <c r="A332" s="2"/>
    </row>
    <row r="333" spans="1:1" hidden="1" x14ac:dyDescent="0.3">
      <c r="A333" s="2"/>
    </row>
    <row r="334" spans="1:1" hidden="1" x14ac:dyDescent="0.3">
      <c r="A334" s="2"/>
    </row>
    <row r="335" spans="1:1" hidden="1" x14ac:dyDescent="0.3">
      <c r="A335" s="2"/>
    </row>
    <row r="336" spans="1:1" hidden="1" x14ac:dyDescent="0.3">
      <c r="A336" s="2"/>
    </row>
    <row r="337" spans="1:1" hidden="1" x14ac:dyDescent="0.3">
      <c r="A337" s="2"/>
    </row>
    <row r="338" spans="1:1" hidden="1" x14ac:dyDescent="0.3">
      <c r="A338" s="2"/>
    </row>
    <row r="339" spans="1:1" hidden="1" x14ac:dyDescent="0.3">
      <c r="A339" s="2"/>
    </row>
    <row r="340" spans="1:1" hidden="1" x14ac:dyDescent="0.3">
      <c r="A340" s="2"/>
    </row>
    <row r="341" spans="1:1" hidden="1" x14ac:dyDescent="0.3">
      <c r="A341" s="2"/>
    </row>
    <row r="342" spans="1:1" hidden="1" x14ac:dyDescent="0.3">
      <c r="A342" s="2"/>
    </row>
    <row r="343" spans="1:1" hidden="1" x14ac:dyDescent="0.3">
      <c r="A343" s="2"/>
    </row>
    <row r="344" spans="1:1" hidden="1" x14ac:dyDescent="0.3">
      <c r="A344" s="2"/>
    </row>
    <row r="345" spans="1:1" hidden="1" x14ac:dyDescent="0.3">
      <c r="A345" s="2"/>
    </row>
    <row r="346" spans="1:1" hidden="1" x14ac:dyDescent="0.3">
      <c r="A346" s="2"/>
    </row>
    <row r="347" spans="1:1" hidden="1" x14ac:dyDescent="0.3">
      <c r="A347" s="2"/>
    </row>
    <row r="348" spans="1:1" hidden="1" x14ac:dyDescent="0.3">
      <c r="A348" s="2"/>
    </row>
    <row r="349" spans="1:1" hidden="1" x14ac:dyDescent="0.3">
      <c r="A349" s="2"/>
    </row>
    <row r="350" spans="1:1" hidden="1" x14ac:dyDescent="0.3">
      <c r="A350" s="2"/>
    </row>
    <row r="351" spans="1:1" hidden="1" x14ac:dyDescent="0.3">
      <c r="A351" s="2"/>
    </row>
    <row r="352" spans="1:1" hidden="1" x14ac:dyDescent="0.3">
      <c r="A352" s="2"/>
    </row>
    <row r="353" spans="1:1" hidden="1" x14ac:dyDescent="0.3">
      <c r="A353" s="2"/>
    </row>
    <row r="354" spans="1:1" hidden="1" x14ac:dyDescent="0.3">
      <c r="A354" s="2"/>
    </row>
    <row r="355" spans="1:1" hidden="1" x14ac:dyDescent="0.3">
      <c r="A355" s="2"/>
    </row>
    <row r="356" spans="1:1" hidden="1" x14ac:dyDescent="0.3">
      <c r="A356" s="2"/>
    </row>
    <row r="357" spans="1:1" hidden="1" x14ac:dyDescent="0.3">
      <c r="A357" s="2"/>
    </row>
    <row r="358" spans="1:1" hidden="1" x14ac:dyDescent="0.3">
      <c r="A358" s="2"/>
    </row>
    <row r="359" spans="1:1" hidden="1" x14ac:dyDescent="0.3">
      <c r="A359" s="2"/>
    </row>
    <row r="360" spans="1:1" hidden="1" x14ac:dyDescent="0.3">
      <c r="A360" s="2"/>
    </row>
    <row r="361" spans="1:1" hidden="1" x14ac:dyDescent="0.3">
      <c r="A361" s="2"/>
    </row>
    <row r="362" spans="1:1" hidden="1" x14ac:dyDescent="0.3">
      <c r="A362" s="2"/>
    </row>
    <row r="363" spans="1:1" hidden="1" x14ac:dyDescent="0.3">
      <c r="A363" s="2"/>
    </row>
    <row r="364" spans="1:1" hidden="1" x14ac:dyDescent="0.3">
      <c r="A364" s="2"/>
    </row>
    <row r="365" spans="1:1" hidden="1" x14ac:dyDescent="0.3">
      <c r="A365" s="2"/>
    </row>
    <row r="366" spans="1:1" hidden="1" x14ac:dyDescent="0.3">
      <c r="A366" s="2"/>
    </row>
    <row r="367" spans="1:1" hidden="1" x14ac:dyDescent="0.3">
      <c r="A367" s="2"/>
    </row>
    <row r="368" spans="1:1" hidden="1" x14ac:dyDescent="0.3">
      <c r="A368" s="2"/>
    </row>
    <row r="369" spans="1:1" hidden="1" x14ac:dyDescent="0.3">
      <c r="A369" s="2"/>
    </row>
    <row r="370" spans="1:1" hidden="1" x14ac:dyDescent="0.3">
      <c r="A370" s="2"/>
    </row>
    <row r="371" spans="1:1" hidden="1" x14ac:dyDescent="0.3">
      <c r="A371" s="2"/>
    </row>
    <row r="372" spans="1:1" hidden="1" x14ac:dyDescent="0.3">
      <c r="A372" s="2"/>
    </row>
    <row r="373" spans="1:1" hidden="1" x14ac:dyDescent="0.3">
      <c r="A373" s="2"/>
    </row>
    <row r="374" spans="1:1" hidden="1" x14ac:dyDescent="0.3">
      <c r="A374" s="2"/>
    </row>
    <row r="375" spans="1:1" hidden="1" x14ac:dyDescent="0.3">
      <c r="A375" s="2"/>
    </row>
    <row r="376" spans="1:1" hidden="1" x14ac:dyDescent="0.3">
      <c r="A376" s="2"/>
    </row>
    <row r="377" spans="1:1" hidden="1" x14ac:dyDescent="0.3">
      <c r="A377" s="2"/>
    </row>
    <row r="378" spans="1:1" hidden="1" x14ac:dyDescent="0.3">
      <c r="A378" s="2"/>
    </row>
    <row r="379" spans="1:1" hidden="1" x14ac:dyDescent="0.3">
      <c r="A379" s="2"/>
    </row>
    <row r="380" spans="1:1" hidden="1" x14ac:dyDescent="0.3">
      <c r="A380" s="2"/>
    </row>
    <row r="381" spans="1:1" hidden="1" x14ac:dyDescent="0.3">
      <c r="A381" s="2"/>
    </row>
    <row r="382" spans="1:1" hidden="1" x14ac:dyDescent="0.3">
      <c r="A382" s="2"/>
    </row>
    <row r="383" spans="1:1" hidden="1" x14ac:dyDescent="0.3">
      <c r="A383" s="2"/>
    </row>
    <row r="384" spans="1:1" hidden="1" x14ac:dyDescent="0.3">
      <c r="A384" s="2"/>
    </row>
    <row r="385" spans="1:1" hidden="1" x14ac:dyDescent="0.3">
      <c r="A385" s="2"/>
    </row>
    <row r="386" spans="1:1" hidden="1" x14ac:dyDescent="0.3">
      <c r="A386" s="2"/>
    </row>
    <row r="387" spans="1:1" hidden="1" x14ac:dyDescent="0.3">
      <c r="A387" s="2"/>
    </row>
    <row r="388" spans="1:1" hidden="1" x14ac:dyDescent="0.3">
      <c r="A388" s="2"/>
    </row>
    <row r="389" spans="1:1" hidden="1" x14ac:dyDescent="0.3">
      <c r="A389" s="2"/>
    </row>
    <row r="390" spans="1:1" hidden="1" x14ac:dyDescent="0.3">
      <c r="A390" s="2"/>
    </row>
    <row r="406" spans="1:1" hidden="1" x14ac:dyDescent="0.3">
      <c r="A406" s="2"/>
    </row>
    <row r="407" spans="1:1" hidden="1" x14ac:dyDescent="0.3">
      <c r="A407" s="2"/>
    </row>
    <row r="408" spans="1:1" hidden="1" x14ac:dyDescent="0.3">
      <c r="A408" s="2"/>
    </row>
    <row r="409" spans="1:1" hidden="1" x14ac:dyDescent="0.3">
      <c r="A409" s="2"/>
    </row>
    <row r="410" spans="1:1" hidden="1" x14ac:dyDescent="0.3">
      <c r="A410" s="2"/>
    </row>
    <row r="411" spans="1:1" hidden="1" x14ac:dyDescent="0.3">
      <c r="A411" s="2"/>
    </row>
    <row r="412" spans="1:1" hidden="1" x14ac:dyDescent="0.3">
      <c r="A412" s="2"/>
    </row>
    <row r="413" spans="1:1" hidden="1" x14ac:dyDescent="0.3">
      <c r="A413" s="2"/>
    </row>
    <row r="414" spans="1:1" hidden="1" x14ac:dyDescent="0.3">
      <c r="A414" s="2"/>
    </row>
    <row r="415" spans="1:1" hidden="1" x14ac:dyDescent="0.3">
      <c r="A415" s="2"/>
    </row>
    <row r="416" spans="1:1" hidden="1" x14ac:dyDescent="0.3">
      <c r="A416" s="2"/>
    </row>
    <row r="417" spans="1:1" hidden="1" x14ac:dyDescent="0.3">
      <c r="A417" s="2"/>
    </row>
    <row r="418" spans="1:1" hidden="1" x14ac:dyDescent="0.3">
      <c r="A418" s="2"/>
    </row>
    <row r="419" spans="1:1" hidden="1" x14ac:dyDescent="0.3">
      <c r="A419" s="2"/>
    </row>
    <row r="420" spans="1:1" hidden="1" x14ac:dyDescent="0.3">
      <c r="A420" s="2"/>
    </row>
    <row r="421" spans="1:1" hidden="1" x14ac:dyDescent="0.3">
      <c r="A421" s="2"/>
    </row>
    <row r="422" spans="1:1" hidden="1" x14ac:dyDescent="0.3">
      <c r="A422" s="2"/>
    </row>
    <row r="423" spans="1:1" hidden="1" x14ac:dyDescent="0.3">
      <c r="A423" s="2"/>
    </row>
    <row r="424" spans="1:1" hidden="1" x14ac:dyDescent="0.3">
      <c r="A424" s="2"/>
    </row>
    <row r="425" spans="1:1" hidden="1" x14ac:dyDescent="0.3">
      <c r="A425" s="2"/>
    </row>
    <row r="426" spans="1:1" hidden="1" x14ac:dyDescent="0.3">
      <c r="A426" s="2"/>
    </row>
    <row r="427" spans="1:1" hidden="1" x14ac:dyDescent="0.3">
      <c r="A427" s="2"/>
    </row>
    <row r="428" spans="1:1" hidden="1" x14ac:dyDescent="0.3">
      <c r="A428" s="2"/>
    </row>
    <row r="429" spans="1:1" hidden="1" x14ac:dyDescent="0.3">
      <c r="A429" s="2"/>
    </row>
    <row r="430" spans="1:1" hidden="1" x14ac:dyDescent="0.3">
      <c r="A430" s="2"/>
    </row>
    <row r="431" spans="1:1" hidden="1" x14ac:dyDescent="0.3">
      <c r="A431" s="2"/>
    </row>
    <row r="432" spans="1:1" hidden="1" x14ac:dyDescent="0.3">
      <c r="A432" s="2"/>
    </row>
    <row r="433" spans="1:1" hidden="1" x14ac:dyDescent="0.3">
      <c r="A433" s="2"/>
    </row>
    <row r="434" spans="1:1" hidden="1" x14ac:dyDescent="0.3">
      <c r="A434" s="2"/>
    </row>
    <row r="435" spans="1:1" hidden="1" x14ac:dyDescent="0.3">
      <c r="A435" s="2"/>
    </row>
    <row r="436" spans="1:1" hidden="1" x14ac:dyDescent="0.3">
      <c r="A436" s="2"/>
    </row>
    <row r="437" spans="1:1" hidden="1" x14ac:dyDescent="0.3">
      <c r="A437" s="2"/>
    </row>
    <row r="438" spans="1:1" hidden="1" x14ac:dyDescent="0.3">
      <c r="A438" s="2"/>
    </row>
    <row r="439" spans="1:1" hidden="1" x14ac:dyDescent="0.3">
      <c r="A439" s="2"/>
    </row>
    <row r="440" spans="1:1" hidden="1" x14ac:dyDescent="0.3">
      <c r="A440" s="2"/>
    </row>
    <row r="441" spans="1:1" hidden="1" x14ac:dyDescent="0.3">
      <c r="A441" s="2"/>
    </row>
    <row r="442" spans="1:1" hidden="1" x14ac:dyDescent="0.3">
      <c r="A442" s="2"/>
    </row>
    <row r="443" spans="1:1" hidden="1" x14ac:dyDescent="0.3">
      <c r="A443" s="2"/>
    </row>
    <row r="444" spans="1:1" hidden="1" x14ac:dyDescent="0.3">
      <c r="A444" s="2"/>
    </row>
    <row r="445" spans="1:1" hidden="1" x14ac:dyDescent="0.3">
      <c r="A445" s="2"/>
    </row>
    <row r="446" spans="1:1" hidden="1" x14ac:dyDescent="0.3">
      <c r="A446" s="2"/>
    </row>
    <row r="447" spans="1:1" hidden="1" x14ac:dyDescent="0.3">
      <c r="A447" s="2"/>
    </row>
    <row r="448" spans="1:1" hidden="1" x14ac:dyDescent="0.3">
      <c r="A448" s="2"/>
    </row>
    <row r="449" spans="1:1" hidden="1" x14ac:dyDescent="0.3">
      <c r="A449" s="2"/>
    </row>
    <row r="450" spans="1:1" hidden="1" x14ac:dyDescent="0.3">
      <c r="A450" s="2"/>
    </row>
    <row r="451" spans="1:1" hidden="1" x14ac:dyDescent="0.3">
      <c r="A451" s="2"/>
    </row>
    <row r="452" spans="1:1" hidden="1" x14ac:dyDescent="0.3">
      <c r="A452" s="2"/>
    </row>
    <row r="453" spans="1:1" hidden="1" x14ac:dyDescent="0.3">
      <c r="A453" s="2"/>
    </row>
    <row r="454" spans="1:1" hidden="1" x14ac:dyDescent="0.3">
      <c r="A454" s="2"/>
    </row>
    <row r="455" spans="1:1" hidden="1" x14ac:dyDescent="0.3">
      <c r="A455" s="2"/>
    </row>
    <row r="456" spans="1:1" hidden="1" x14ac:dyDescent="0.3">
      <c r="A456" s="2"/>
    </row>
    <row r="457" spans="1:1" hidden="1" x14ac:dyDescent="0.3">
      <c r="A457" s="2"/>
    </row>
    <row r="458" spans="1:1" hidden="1" x14ac:dyDescent="0.3">
      <c r="A458" s="2"/>
    </row>
    <row r="459" spans="1:1" hidden="1" x14ac:dyDescent="0.3">
      <c r="A459" s="2"/>
    </row>
    <row r="460" spans="1:1" hidden="1" x14ac:dyDescent="0.3">
      <c r="A460" s="2"/>
    </row>
    <row r="461" spans="1:1" hidden="1" x14ac:dyDescent="0.3">
      <c r="A461" s="2"/>
    </row>
    <row r="462" spans="1:1" hidden="1" x14ac:dyDescent="0.3">
      <c r="A462" s="2"/>
    </row>
    <row r="463" spans="1:1" hidden="1" x14ac:dyDescent="0.3">
      <c r="A463" s="2"/>
    </row>
    <row r="464" spans="1:1" hidden="1" x14ac:dyDescent="0.3">
      <c r="A464" s="2"/>
    </row>
    <row r="465" spans="1:1" hidden="1" x14ac:dyDescent="0.3">
      <c r="A465" s="2"/>
    </row>
    <row r="466" spans="1:1" hidden="1" x14ac:dyDescent="0.3">
      <c r="A466" s="2"/>
    </row>
    <row r="467" spans="1:1" hidden="1" x14ac:dyDescent="0.3">
      <c r="A467" s="2"/>
    </row>
    <row r="468" spans="1:1" hidden="1" x14ac:dyDescent="0.3">
      <c r="A468" s="2"/>
    </row>
    <row r="469" spans="1:1" hidden="1" x14ac:dyDescent="0.3">
      <c r="A469" s="2"/>
    </row>
    <row r="470" spans="1:1" hidden="1" x14ac:dyDescent="0.3">
      <c r="A470" s="2"/>
    </row>
    <row r="471" spans="1:1" hidden="1" x14ac:dyDescent="0.3">
      <c r="A471" s="2"/>
    </row>
    <row r="472" spans="1:1" hidden="1" x14ac:dyDescent="0.3">
      <c r="A472" s="2"/>
    </row>
    <row r="473" spans="1:1" hidden="1" x14ac:dyDescent="0.3">
      <c r="A473" s="2"/>
    </row>
    <row r="474" spans="1:1" hidden="1" x14ac:dyDescent="0.3">
      <c r="A474" s="2"/>
    </row>
    <row r="475" spans="1:1" hidden="1" x14ac:dyDescent="0.3">
      <c r="A475" s="2"/>
    </row>
    <row r="476" spans="1:1" hidden="1" x14ac:dyDescent="0.3">
      <c r="A476" s="2"/>
    </row>
    <row r="477" spans="1:1" hidden="1" x14ac:dyDescent="0.3">
      <c r="A477" s="2"/>
    </row>
    <row r="478" spans="1:1" hidden="1" x14ac:dyDescent="0.3">
      <c r="A478" s="2"/>
    </row>
    <row r="479" spans="1:1" hidden="1" x14ac:dyDescent="0.3">
      <c r="A479" s="2"/>
    </row>
    <row r="480" spans="1:1" hidden="1" x14ac:dyDescent="0.3">
      <c r="A480" s="2"/>
    </row>
    <row r="481" spans="1:1" hidden="1" x14ac:dyDescent="0.3">
      <c r="A481" s="2"/>
    </row>
    <row r="482" spans="1:1" hidden="1" x14ac:dyDescent="0.3">
      <c r="A482" s="2"/>
    </row>
    <row r="483" spans="1:1" hidden="1" x14ac:dyDescent="0.3">
      <c r="A483" s="2"/>
    </row>
    <row r="484" spans="1:1" hidden="1" x14ac:dyDescent="0.3">
      <c r="A484" s="2"/>
    </row>
    <row r="485" spans="1:1" hidden="1" x14ac:dyDescent="0.3">
      <c r="A485" s="2"/>
    </row>
    <row r="486" spans="1:1" hidden="1" x14ac:dyDescent="0.3">
      <c r="A486" s="2"/>
    </row>
    <row r="487" spans="1:1" hidden="1" x14ac:dyDescent="0.3">
      <c r="A487" s="2"/>
    </row>
    <row r="488" spans="1:1" hidden="1" x14ac:dyDescent="0.3">
      <c r="A488" s="2"/>
    </row>
    <row r="489" spans="1:1" hidden="1" x14ac:dyDescent="0.3">
      <c r="A489" s="2"/>
    </row>
    <row r="490" spans="1:1" hidden="1" x14ac:dyDescent="0.3">
      <c r="A490" s="2"/>
    </row>
    <row r="491" spans="1:1" hidden="1" x14ac:dyDescent="0.3">
      <c r="A491" s="2"/>
    </row>
    <row r="492" spans="1:1" hidden="1" x14ac:dyDescent="0.3">
      <c r="A492" s="2"/>
    </row>
    <row r="493" spans="1:1" hidden="1" x14ac:dyDescent="0.3">
      <c r="A493" s="2"/>
    </row>
    <row r="494" spans="1:1" hidden="1" x14ac:dyDescent="0.3">
      <c r="A494" s="2"/>
    </row>
    <row r="495" spans="1:1" hidden="1" x14ac:dyDescent="0.3">
      <c r="A495" s="2"/>
    </row>
    <row r="496" spans="1:1" hidden="1" x14ac:dyDescent="0.3">
      <c r="A496" s="2"/>
    </row>
    <row r="497" spans="1:1" hidden="1" x14ac:dyDescent="0.3">
      <c r="A497" s="2"/>
    </row>
    <row r="498" spans="1:1" hidden="1" x14ac:dyDescent="0.3">
      <c r="A498" s="2"/>
    </row>
    <row r="499" spans="1:1" hidden="1" x14ac:dyDescent="0.3">
      <c r="A499" s="2"/>
    </row>
    <row r="500" spans="1:1" hidden="1" x14ac:dyDescent="0.3">
      <c r="A500" s="2"/>
    </row>
    <row r="501" spans="1:1" hidden="1" x14ac:dyDescent="0.3">
      <c r="A501" s="2"/>
    </row>
    <row r="502" spans="1:1" hidden="1" x14ac:dyDescent="0.3">
      <c r="A502" s="2"/>
    </row>
    <row r="503" spans="1:1" hidden="1" x14ac:dyDescent="0.3">
      <c r="A503" s="2"/>
    </row>
    <row r="504" spans="1:1" hidden="1" x14ac:dyDescent="0.3">
      <c r="A504" s="2"/>
    </row>
    <row r="505" spans="1:1" hidden="1" x14ac:dyDescent="0.3">
      <c r="A505" s="2"/>
    </row>
    <row r="506" spans="1:1" hidden="1" x14ac:dyDescent="0.3">
      <c r="A506" s="2"/>
    </row>
    <row r="507" spans="1:1" hidden="1" x14ac:dyDescent="0.3">
      <c r="A507" s="2"/>
    </row>
    <row r="508" spans="1:1" hidden="1" x14ac:dyDescent="0.3">
      <c r="A508" s="2"/>
    </row>
    <row r="509" spans="1:1" hidden="1" x14ac:dyDescent="0.3">
      <c r="A509" s="2"/>
    </row>
    <row r="510" spans="1:1" hidden="1" x14ac:dyDescent="0.3">
      <c r="A510" s="2"/>
    </row>
    <row r="511" spans="1:1" hidden="1" x14ac:dyDescent="0.3">
      <c r="A511" s="2"/>
    </row>
    <row r="512" spans="1:1" hidden="1" x14ac:dyDescent="0.3">
      <c r="A512" s="2"/>
    </row>
    <row r="513" spans="1:1" hidden="1" x14ac:dyDescent="0.3">
      <c r="A513" s="2"/>
    </row>
    <row r="514" spans="1:1" hidden="1" x14ac:dyDescent="0.3">
      <c r="A514" s="2"/>
    </row>
    <row r="515" spans="1:1" hidden="1" x14ac:dyDescent="0.3">
      <c r="A515" s="2"/>
    </row>
    <row r="516" spans="1:1" hidden="1" x14ac:dyDescent="0.3">
      <c r="A516" s="2"/>
    </row>
    <row r="517" spans="1:1" hidden="1" x14ac:dyDescent="0.3">
      <c r="A517" s="2"/>
    </row>
    <row r="518" spans="1:1" hidden="1" x14ac:dyDescent="0.3">
      <c r="A518" s="2"/>
    </row>
    <row r="519" spans="1:1" hidden="1" x14ac:dyDescent="0.3">
      <c r="A519" s="2"/>
    </row>
    <row r="520" spans="1:1" hidden="1" x14ac:dyDescent="0.3">
      <c r="A520" s="2"/>
    </row>
    <row r="521" spans="1:1" hidden="1" x14ac:dyDescent="0.3">
      <c r="A521" s="2"/>
    </row>
    <row r="522" spans="1:1" hidden="1" x14ac:dyDescent="0.3">
      <c r="A522" s="2"/>
    </row>
    <row r="523" spans="1:1" hidden="1" x14ac:dyDescent="0.3">
      <c r="A523" s="2"/>
    </row>
    <row r="524" spans="1:1" hidden="1" x14ac:dyDescent="0.3">
      <c r="A524" s="2"/>
    </row>
    <row r="525" spans="1:1" hidden="1" x14ac:dyDescent="0.3">
      <c r="A525" s="2"/>
    </row>
    <row r="526" spans="1:1" hidden="1" x14ac:dyDescent="0.3">
      <c r="A526" s="2"/>
    </row>
    <row r="527" spans="1:1" hidden="1" x14ac:dyDescent="0.3">
      <c r="A527" s="2"/>
    </row>
    <row r="528" spans="1:1" hidden="1" x14ac:dyDescent="0.3">
      <c r="A528" s="2"/>
    </row>
    <row r="529" spans="1:1" hidden="1" x14ac:dyDescent="0.3">
      <c r="A529" s="2"/>
    </row>
    <row r="530" spans="1:1" hidden="1" x14ac:dyDescent="0.3">
      <c r="A530" s="2"/>
    </row>
    <row r="531" spans="1:1" hidden="1" x14ac:dyDescent="0.3">
      <c r="A531" s="2"/>
    </row>
    <row r="532" spans="1:1" hidden="1" x14ac:dyDescent="0.3">
      <c r="A532" s="2"/>
    </row>
    <row r="533" spans="1:1" hidden="1" x14ac:dyDescent="0.3">
      <c r="A533" s="2"/>
    </row>
    <row r="534" spans="1:1" hidden="1" x14ac:dyDescent="0.3">
      <c r="A534" s="2"/>
    </row>
    <row r="535" spans="1:1" hidden="1" x14ac:dyDescent="0.3">
      <c r="A535" s="2"/>
    </row>
    <row r="536" spans="1:1" hidden="1" x14ac:dyDescent="0.3">
      <c r="A536" s="2"/>
    </row>
    <row r="537" spans="1:1" hidden="1" x14ac:dyDescent="0.3">
      <c r="A537" s="2"/>
    </row>
    <row r="538" spans="1:1" hidden="1" x14ac:dyDescent="0.3">
      <c r="A538" s="2"/>
    </row>
    <row r="539" spans="1:1" hidden="1" x14ac:dyDescent="0.3">
      <c r="A539" s="2"/>
    </row>
    <row r="540" spans="1:1" hidden="1" x14ac:dyDescent="0.3">
      <c r="A540" s="2"/>
    </row>
    <row r="541" spans="1:1" hidden="1" x14ac:dyDescent="0.3">
      <c r="A541" s="2"/>
    </row>
    <row r="542" spans="1:1" hidden="1" x14ac:dyDescent="0.3">
      <c r="A542" s="2"/>
    </row>
    <row r="543" spans="1:1" hidden="1" x14ac:dyDescent="0.3">
      <c r="A543" s="2"/>
    </row>
    <row r="544" spans="1:1" hidden="1" x14ac:dyDescent="0.3">
      <c r="A544" s="2"/>
    </row>
    <row r="545" spans="1:1" hidden="1" x14ac:dyDescent="0.3">
      <c r="A545" s="2"/>
    </row>
    <row r="546" spans="1:1" hidden="1" x14ac:dyDescent="0.3">
      <c r="A546" s="2"/>
    </row>
    <row r="547" spans="1:1" hidden="1" x14ac:dyDescent="0.3">
      <c r="A547" s="2"/>
    </row>
    <row r="548" spans="1:1" hidden="1" x14ac:dyDescent="0.3">
      <c r="A548" s="2"/>
    </row>
    <row r="549" spans="1:1" hidden="1" x14ac:dyDescent="0.3">
      <c r="A549" s="2"/>
    </row>
    <row r="550" spans="1:1" hidden="1" x14ac:dyDescent="0.3">
      <c r="A550" s="2"/>
    </row>
    <row r="551" spans="1:1" hidden="1" x14ac:dyDescent="0.3">
      <c r="A551" s="2"/>
    </row>
    <row r="552" spans="1:1" hidden="1" x14ac:dyDescent="0.3">
      <c r="A552" s="2"/>
    </row>
    <row r="553" spans="1:1" hidden="1" x14ac:dyDescent="0.3">
      <c r="A553" s="2"/>
    </row>
    <row r="554" spans="1:1" hidden="1" x14ac:dyDescent="0.3">
      <c r="A554" s="2"/>
    </row>
    <row r="555" spans="1:1" hidden="1" x14ac:dyDescent="0.3">
      <c r="A555" s="2"/>
    </row>
    <row r="556" spans="1:1" hidden="1" x14ac:dyDescent="0.3">
      <c r="A556" s="2"/>
    </row>
    <row r="557" spans="1:1" hidden="1" x14ac:dyDescent="0.3">
      <c r="A557" s="2"/>
    </row>
    <row r="558" spans="1:1" hidden="1" x14ac:dyDescent="0.3">
      <c r="A558" s="2"/>
    </row>
    <row r="559" spans="1:1" hidden="1" x14ac:dyDescent="0.3">
      <c r="A559" s="2"/>
    </row>
    <row r="560" spans="1:1" hidden="1" x14ac:dyDescent="0.3">
      <c r="A560" s="2"/>
    </row>
    <row r="561" spans="1:1" hidden="1" x14ac:dyDescent="0.3">
      <c r="A561" s="2"/>
    </row>
    <row r="562" spans="1:1" hidden="1" x14ac:dyDescent="0.3">
      <c r="A562" s="2"/>
    </row>
    <row r="563" spans="1:1" hidden="1" x14ac:dyDescent="0.3">
      <c r="A563" s="2"/>
    </row>
    <row r="564" spans="1:1" hidden="1" x14ac:dyDescent="0.3">
      <c r="A564" s="2"/>
    </row>
    <row r="565" spans="1:1" hidden="1" x14ac:dyDescent="0.3">
      <c r="A565" s="2"/>
    </row>
    <row r="566" spans="1:1" hidden="1" x14ac:dyDescent="0.3">
      <c r="A566" s="2"/>
    </row>
    <row r="567" spans="1:1" hidden="1" x14ac:dyDescent="0.3">
      <c r="A567" s="2"/>
    </row>
    <row r="568" spans="1:1" hidden="1" x14ac:dyDescent="0.3">
      <c r="A568" s="2"/>
    </row>
    <row r="569" spans="1:1" hidden="1" x14ac:dyDescent="0.3">
      <c r="A569" s="2"/>
    </row>
    <row r="570" spans="1:1" hidden="1" x14ac:dyDescent="0.3">
      <c r="A570" s="2"/>
    </row>
    <row r="571" spans="1:1" hidden="1" x14ac:dyDescent="0.3">
      <c r="A571" s="2"/>
    </row>
    <row r="572" spans="1:1" hidden="1" x14ac:dyDescent="0.3">
      <c r="A572" s="2"/>
    </row>
    <row r="573" spans="1:1" hidden="1" x14ac:dyDescent="0.3">
      <c r="A573" s="2"/>
    </row>
    <row r="574" spans="1:1" hidden="1" x14ac:dyDescent="0.3">
      <c r="A574" s="2"/>
    </row>
    <row r="575" spans="1:1" hidden="1" x14ac:dyDescent="0.3">
      <c r="A575" s="2"/>
    </row>
    <row r="576" spans="1:1" hidden="1" x14ac:dyDescent="0.3">
      <c r="A576" s="2"/>
    </row>
    <row r="577" spans="1:1" hidden="1" x14ac:dyDescent="0.3">
      <c r="A577" s="2"/>
    </row>
    <row r="578" spans="1:1" hidden="1" x14ac:dyDescent="0.3">
      <c r="A578" s="2"/>
    </row>
    <row r="579" spans="1:1" hidden="1" x14ac:dyDescent="0.3">
      <c r="A579" s="2"/>
    </row>
    <row r="580" spans="1:1" hidden="1" x14ac:dyDescent="0.3">
      <c r="A580" s="2"/>
    </row>
    <row r="581" spans="1:1" hidden="1" x14ac:dyDescent="0.3">
      <c r="A581" s="2"/>
    </row>
    <row r="582" spans="1:1" hidden="1" x14ac:dyDescent="0.3">
      <c r="A582" s="2"/>
    </row>
    <row r="583" spans="1:1" hidden="1" x14ac:dyDescent="0.3">
      <c r="A583" s="2"/>
    </row>
    <row r="584" spans="1:1" hidden="1" x14ac:dyDescent="0.3">
      <c r="A584" s="2"/>
    </row>
    <row r="585" spans="1:1" hidden="1" x14ac:dyDescent="0.3">
      <c r="A585" s="2"/>
    </row>
    <row r="586" spans="1:1" hidden="1" x14ac:dyDescent="0.3">
      <c r="A586" s="2"/>
    </row>
    <row r="587" spans="1:1" hidden="1" x14ac:dyDescent="0.3">
      <c r="A587" s="2"/>
    </row>
    <row r="588" spans="1:1" hidden="1" x14ac:dyDescent="0.3">
      <c r="A588" s="2"/>
    </row>
    <row r="589" spans="1:1" hidden="1" x14ac:dyDescent="0.3">
      <c r="A589" s="2"/>
    </row>
    <row r="590" spans="1:1" hidden="1" x14ac:dyDescent="0.3">
      <c r="A590" s="2"/>
    </row>
    <row r="591" spans="1:1" hidden="1" x14ac:dyDescent="0.3">
      <c r="A591" s="2"/>
    </row>
    <row r="592" spans="1:1" hidden="1" x14ac:dyDescent="0.3">
      <c r="A592" s="2"/>
    </row>
    <row r="593" spans="1:1" hidden="1" x14ac:dyDescent="0.3">
      <c r="A593" s="2"/>
    </row>
    <row r="594" spans="1:1" hidden="1" x14ac:dyDescent="0.3">
      <c r="A594" s="2"/>
    </row>
    <row r="595" spans="1:1" hidden="1" x14ac:dyDescent="0.3">
      <c r="A595" s="2"/>
    </row>
    <row r="596" spans="1:1" hidden="1" x14ac:dyDescent="0.3">
      <c r="A596" s="2"/>
    </row>
    <row r="597" spans="1:1" hidden="1" x14ac:dyDescent="0.3">
      <c r="A597" s="2"/>
    </row>
    <row r="598" spans="1:1" hidden="1" x14ac:dyDescent="0.3">
      <c r="A598" s="2"/>
    </row>
    <row r="599" spans="1:1" hidden="1" x14ac:dyDescent="0.3">
      <c r="A599" s="2"/>
    </row>
    <row r="600" spans="1:1" hidden="1" x14ac:dyDescent="0.3">
      <c r="A600" s="2"/>
    </row>
    <row r="601" spans="1:1" hidden="1" x14ac:dyDescent="0.3">
      <c r="A601" s="2"/>
    </row>
    <row r="602" spans="1:1" hidden="1" x14ac:dyDescent="0.3">
      <c r="A602" s="2"/>
    </row>
    <row r="603" spans="1:1" hidden="1" x14ac:dyDescent="0.3">
      <c r="A603" s="2"/>
    </row>
    <row r="604" spans="1:1" hidden="1" x14ac:dyDescent="0.3">
      <c r="A604" s="2"/>
    </row>
    <row r="605" spans="1:1" hidden="1" x14ac:dyDescent="0.3">
      <c r="A605" s="2"/>
    </row>
    <row r="606" spans="1:1" hidden="1" x14ac:dyDescent="0.3">
      <c r="A606" s="2"/>
    </row>
    <row r="607" spans="1:1" hidden="1" x14ac:dyDescent="0.3">
      <c r="A607" s="2"/>
    </row>
    <row r="608" spans="1:1" hidden="1" x14ac:dyDescent="0.3">
      <c r="A608" s="2"/>
    </row>
    <row r="609" spans="1:1" hidden="1" x14ac:dyDescent="0.3">
      <c r="A609" s="2"/>
    </row>
    <row r="610" spans="1:1" hidden="1" x14ac:dyDescent="0.3">
      <c r="A610" s="2"/>
    </row>
    <row r="611" spans="1:1" hidden="1" x14ac:dyDescent="0.3">
      <c r="A611" s="2"/>
    </row>
    <row r="612" spans="1:1" hidden="1" x14ac:dyDescent="0.3">
      <c r="A612" s="2"/>
    </row>
    <row r="613" spans="1:1" hidden="1" x14ac:dyDescent="0.3">
      <c r="A613" s="2"/>
    </row>
    <row r="614" spans="1:1" hidden="1" x14ac:dyDescent="0.3">
      <c r="A614" s="2"/>
    </row>
    <row r="615" spans="1:1" hidden="1" x14ac:dyDescent="0.3">
      <c r="A615" s="2"/>
    </row>
    <row r="616" spans="1:1" hidden="1" x14ac:dyDescent="0.3">
      <c r="A616" s="2"/>
    </row>
    <row r="617" spans="1:1" hidden="1" x14ac:dyDescent="0.3">
      <c r="A617" s="2"/>
    </row>
    <row r="618" spans="1:1" hidden="1" x14ac:dyDescent="0.3">
      <c r="A618" s="2"/>
    </row>
    <row r="619" spans="1:1" hidden="1" x14ac:dyDescent="0.3">
      <c r="A619" s="2"/>
    </row>
    <row r="620" spans="1:1" hidden="1" x14ac:dyDescent="0.3">
      <c r="A620" s="2"/>
    </row>
    <row r="621" spans="1:1" hidden="1" x14ac:dyDescent="0.3">
      <c r="A621" s="2"/>
    </row>
    <row r="622" spans="1:1" hidden="1" x14ac:dyDescent="0.3">
      <c r="A622" s="2"/>
    </row>
    <row r="623" spans="1:1" hidden="1" x14ac:dyDescent="0.3">
      <c r="A623" s="2"/>
    </row>
    <row r="624" spans="1:1" hidden="1" x14ac:dyDescent="0.3">
      <c r="A624" s="2"/>
    </row>
    <row r="625" spans="1:1" hidden="1" x14ac:dyDescent="0.3">
      <c r="A625" s="2"/>
    </row>
    <row r="626" spans="1:1" hidden="1" x14ac:dyDescent="0.3">
      <c r="A626" s="2"/>
    </row>
    <row r="627" spans="1:1" hidden="1" x14ac:dyDescent="0.3">
      <c r="A627" s="2"/>
    </row>
    <row r="628" spans="1:1" hidden="1" x14ac:dyDescent="0.3">
      <c r="A628" s="2"/>
    </row>
    <row r="629" spans="1:1" hidden="1" x14ac:dyDescent="0.3">
      <c r="A629" s="2"/>
    </row>
    <row r="630" spans="1:1" hidden="1" x14ac:dyDescent="0.3">
      <c r="A630" s="2"/>
    </row>
    <row r="631" spans="1:1" hidden="1" x14ac:dyDescent="0.3">
      <c r="A631" s="2"/>
    </row>
    <row r="632" spans="1:1" hidden="1" x14ac:dyDescent="0.3">
      <c r="A632" s="2"/>
    </row>
    <row r="633" spans="1:1" hidden="1" x14ac:dyDescent="0.3">
      <c r="A633" s="2"/>
    </row>
    <row r="634" spans="1:1" hidden="1" x14ac:dyDescent="0.3">
      <c r="A634" s="2"/>
    </row>
    <row r="635" spans="1:1" hidden="1" x14ac:dyDescent="0.3">
      <c r="A635" s="2"/>
    </row>
    <row r="636" spans="1:1" hidden="1" x14ac:dyDescent="0.3">
      <c r="A636" s="2"/>
    </row>
    <row r="637" spans="1:1" hidden="1" x14ac:dyDescent="0.3">
      <c r="A637" s="2"/>
    </row>
    <row r="638" spans="1:1" hidden="1" x14ac:dyDescent="0.3">
      <c r="A638" s="2"/>
    </row>
    <row r="639" spans="1:1" hidden="1" x14ac:dyDescent="0.3">
      <c r="A639" s="2"/>
    </row>
    <row r="640" spans="1:1" hidden="1" x14ac:dyDescent="0.3">
      <c r="A640" s="2"/>
    </row>
    <row r="641" spans="1:1" hidden="1" x14ac:dyDescent="0.3">
      <c r="A641" s="2"/>
    </row>
    <row r="642" spans="1:1" hidden="1" x14ac:dyDescent="0.3">
      <c r="A642" s="2"/>
    </row>
    <row r="643" spans="1:1" hidden="1" x14ac:dyDescent="0.3">
      <c r="A643" s="2"/>
    </row>
    <row r="644" spans="1:1" hidden="1" x14ac:dyDescent="0.3">
      <c r="A644" s="2"/>
    </row>
    <row r="645" spans="1:1" hidden="1" x14ac:dyDescent="0.3">
      <c r="A645" s="2"/>
    </row>
    <row r="646" spans="1:1" hidden="1" x14ac:dyDescent="0.3">
      <c r="A646" s="2"/>
    </row>
    <row r="647" spans="1:1" hidden="1" x14ac:dyDescent="0.3">
      <c r="A647" s="2"/>
    </row>
    <row r="648" spans="1:1" hidden="1" x14ac:dyDescent="0.3">
      <c r="A648" s="2"/>
    </row>
    <row r="649" spans="1:1" hidden="1" x14ac:dyDescent="0.3">
      <c r="A649" s="2"/>
    </row>
    <row r="650" spans="1:1" hidden="1" x14ac:dyDescent="0.3">
      <c r="A650" s="2"/>
    </row>
    <row r="651" spans="1:1" hidden="1" x14ac:dyDescent="0.3">
      <c r="A651" s="2"/>
    </row>
    <row r="652" spans="1:1" hidden="1" x14ac:dyDescent="0.3">
      <c r="A652" s="2"/>
    </row>
    <row r="653" spans="1:1" hidden="1" x14ac:dyDescent="0.3">
      <c r="A653" s="2"/>
    </row>
    <row r="654" spans="1:1" hidden="1" x14ac:dyDescent="0.3">
      <c r="A654" s="2"/>
    </row>
    <row r="655" spans="1:1" hidden="1" x14ac:dyDescent="0.3">
      <c r="A655" s="2"/>
    </row>
    <row r="656" spans="1:1" hidden="1" x14ac:dyDescent="0.3">
      <c r="A656" s="2"/>
    </row>
    <row r="657" spans="1:1" hidden="1" x14ac:dyDescent="0.3">
      <c r="A657" s="2"/>
    </row>
    <row r="658" spans="1:1" hidden="1" x14ac:dyDescent="0.3">
      <c r="A658" s="2"/>
    </row>
    <row r="659" spans="1:1" hidden="1" x14ac:dyDescent="0.3">
      <c r="A659" s="2"/>
    </row>
    <row r="660" spans="1:1" hidden="1" x14ac:dyDescent="0.3">
      <c r="A660" s="2"/>
    </row>
    <row r="661" spans="1:1" hidden="1" x14ac:dyDescent="0.3">
      <c r="A661" s="2"/>
    </row>
    <row r="662" spans="1:1" hidden="1" x14ac:dyDescent="0.3">
      <c r="A662" s="2"/>
    </row>
    <row r="663" spans="1:1" hidden="1" x14ac:dyDescent="0.3">
      <c r="A663" s="2"/>
    </row>
    <row r="664" spans="1:1" hidden="1" x14ac:dyDescent="0.3">
      <c r="A664" s="2"/>
    </row>
    <row r="665" spans="1:1" hidden="1" x14ac:dyDescent="0.3">
      <c r="A665" s="2"/>
    </row>
    <row r="666" spans="1:1" hidden="1" x14ac:dyDescent="0.3">
      <c r="A666" s="2"/>
    </row>
    <row r="667" spans="1:1" hidden="1" x14ac:dyDescent="0.3">
      <c r="A667" s="2"/>
    </row>
    <row r="668" spans="1:1" hidden="1" x14ac:dyDescent="0.3">
      <c r="A668" s="2"/>
    </row>
    <row r="669" spans="1:1" hidden="1" x14ac:dyDescent="0.3">
      <c r="A669" s="2"/>
    </row>
    <row r="670" spans="1:1" hidden="1" x14ac:dyDescent="0.3">
      <c r="A670" s="2"/>
    </row>
    <row r="671" spans="1:1" hidden="1" x14ac:dyDescent="0.3">
      <c r="A671" s="2"/>
    </row>
    <row r="672" spans="1:1" hidden="1" x14ac:dyDescent="0.3">
      <c r="A672" s="2"/>
    </row>
    <row r="673" spans="1:1" hidden="1" x14ac:dyDescent="0.3">
      <c r="A673" s="2"/>
    </row>
    <row r="674" spans="1:1" hidden="1" x14ac:dyDescent="0.3">
      <c r="A674" s="2"/>
    </row>
    <row r="675" spans="1:1" hidden="1" x14ac:dyDescent="0.3">
      <c r="A675" s="2"/>
    </row>
    <row r="676" spans="1:1" hidden="1" x14ac:dyDescent="0.3">
      <c r="A676" s="2"/>
    </row>
    <row r="677" spans="1:1" hidden="1" x14ac:dyDescent="0.3">
      <c r="A677" s="2"/>
    </row>
    <row r="678" spans="1:1" hidden="1" x14ac:dyDescent="0.3">
      <c r="A678" s="2"/>
    </row>
    <row r="679" spans="1:1" hidden="1" x14ac:dyDescent="0.3">
      <c r="A679" s="2"/>
    </row>
    <row r="680" spans="1:1" hidden="1" x14ac:dyDescent="0.3">
      <c r="A680" s="2"/>
    </row>
    <row r="681" spans="1:1" hidden="1" x14ac:dyDescent="0.3">
      <c r="A681" s="2"/>
    </row>
    <row r="682" spans="1:1" hidden="1" x14ac:dyDescent="0.3">
      <c r="A682" s="2"/>
    </row>
    <row r="683" spans="1:1" hidden="1" x14ac:dyDescent="0.3">
      <c r="A683" s="2"/>
    </row>
    <row r="684" spans="1:1" hidden="1" x14ac:dyDescent="0.3">
      <c r="A684" s="2"/>
    </row>
    <row r="685" spans="1:1" hidden="1" x14ac:dyDescent="0.3">
      <c r="A685" s="2"/>
    </row>
    <row r="686" spans="1:1" hidden="1" x14ac:dyDescent="0.3">
      <c r="A686" s="2"/>
    </row>
    <row r="687" spans="1:1" hidden="1" x14ac:dyDescent="0.3">
      <c r="A687" s="2"/>
    </row>
    <row r="688" spans="1:1" hidden="1" x14ac:dyDescent="0.3">
      <c r="A688" s="2"/>
    </row>
    <row r="689" spans="1:1" hidden="1" x14ac:dyDescent="0.3">
      <c r="A689" s="2"/>
    </row>
    <row r="690" spans="1:1" hidden="1" x14ac:dyDescent="0.3">
      <c r="A690" s="2"/>
    </row>
    <row r="691" spans="1:1" hidden="1" x14ac:dyDescent="0.3">
      <c r="A691" s="2"/>
    </row>
    <row r="692" spans="1:1" hidden="1" x14ac:dyDescent="0.3">
      <c r="A692" s="2"/>
    </row>
    <row r="693" spans="1:1" hidden="1" x14ac:dyDescent="0.3">
      <c r="A693" s="2"/>
    </row>
    <row r="694" spans="1:1" hidden="1" x14ac:dyDescent="0.3">
      <c r="A694" s="2"/>
    </row>
    <row r="695" spans="1:1" hidden="1" x14ac:dyDescent="0.3">
      <c r="A695" s="2"/>
    </row>
    <row r="696" spans="1:1" hidden="1" x14ac:dyDescent="0.3">
      <c r="A696" s="2"/>
    </row>
    <row r="697" spans="1:1" hidden="1" x14ac:dyDescent="0.3">
      <c r="A697" s="2"/>
    </row>
    <row r="698" spans="1:1" hidden="1" x14ac:dyDescent="0.3">
      <c r="A698" s="2"/>
    </row>
    <row r="699" spans="1:1" hidden="1" x14ac:dyDescent="0.3">
      <c r="A699" s="2"/>
    </row>
    <row r="700" spans="1:1" hidden="1" x14ac:dyDescent="0.3">
      <c r="A700" s="2"/>
    </row>
    <row r="701" spans="1:1" hidden="1" x14ac:dyDescent="0.3">
      <c r="A701" s="2"/>
    </row>
    <row r="702" spans="1:1" hidden="1" x14ac:dyDescent="0.3">
      <c r="A702" s="2"/>
    </row>
    <row r="703" spans="1:1" hidden="1" x14ac:dyDescent="0.3">
      <c r="A703" s="2"/>
    </row>
    <row r="704" spans="1:1" hidden="1" x14ac:dyDescent="0.3">
      <c r="A704" s="2"/>
    </row>
    <row r="705" spans="1:1" hidden="1" x14ac:dyDescent="0.3">
      <c r="A705" s="2"/>
    </row>
    <row r="706" spans="1:1" hidden="1" x14ac:dyDescent="0.3">
      <c r="A706" s="2"/>
    </row>
    <row r="707" spans="1:1" hidden="1" x14ac:dyDescent="0.3">
      <c r="A707" s="2"/>
    </row>
    <row r="708" spans="1:1" hidden="1" x14ac:dyDescent="0.3">
      <c r="A708" s="2"/>
    </row>
    <row r="709" spans="1:1" hidden="1" x14ac:dyDescent="0.3">
      <c r="A709" s="2"/>
    </row>
    <row r="710" spans="1:1" hidden="1" x14ac:dyDescent="0.3">
      <c r="A710" s="2"/>
    </row>
    <row r="711" spans="1:1" hidden="1" x14ac:dyDescent="0.3">
      <c r="A711" s="2"/>
    </row>
    <row r="712" spans="1:1" hidden="1" x14ac:dyDescent="0.3">
      <c r="A712" s="2"/>
    </row>
    <row r="713" spans="1:1" hidden="1" x14ac:dyDescent="0.3">
      <c r="A713" s="2"/>
    </row>
    <row r="714" spans="1:1" hidden="1" x14ac:dyDescent="0.3">
      <c r="A714" s="2"/>
    </row>
    <row r="715" spans="1:1" hidden="1" x14ac:dyDescent="0.3">
      <c r="A715" s="2"/>
    </row>
    <row r="716" spans="1:1" hidden="1" x14ac:dyDescent="0.3">
      <c r="A716" s="2"/>
    </row>
    <row r="717" spans="1:1" hidden="1" x14ac:dyDescent="0.3">
      <c r="A717" s="2"/>
    </row>
    <row r="718" spans="1:1" hidden="1" x14ac:dyDescent="0.3">
      <c r="A718" s="2"/>
    </row>
    <row r="719" spans="1:1" hidden="1" x14ac:dyDescent="0.3">
      <c r="A719" s="2"/>
    </row>
    <row r="720" spans="1:1" hidden="1" x14ac:dyDescent="0.3">
      <c r="A720" s="2"/>
    </row>
    <row r="721" spans="1:1" hidden="1" x14ac:dyDescent="0.3">
      <c r="A721" s="2"/>
    </row>
    <row r="722" spans="1:1" hidden="1" x14ac:dyDescent="0.3">
      <c r="A722" s="2"/>
    </row>
    <row r="723" spans="1:1" hidden="1" x14ac:dyDescent="0.3">
      <c r="A723" s="2"/>
    </row>
    <row r="724" spans="1:1" hidden="1" x14ac:dyDescent="0.3">
      <c r="A724" s="2"/>
    </row>
    <row r="725" spans="1:1" hidden="1" x14ac:dyDescent="0.3">
      <c r="A725" s="2"/>
    </row>
    <row r="726" spans="1:1" hidden="1" x14ac:dyDescent="0.3">
      <c r="A726" s="2"/>
    </row>
    <row r="896" x14ac:dyDescent="0.3"/>
    <row r="897" x14ac:dyDescent="0.3"/>
  </sheetData>
  <sheetProtection algorithmName="SHA-512" hashValue="xBNWj2/SfG/ldFJkhQaPLS0+KTGnMYt2bRHoJh8TypLeF+iBlF80I89aJ/RnY1Cb3WU58l4fL+xyiyx4R2CERA==" saltValue="Wu7S+rVsEXr7UwN3f36DOA==" spinCount="100000" insertColumns="0" insertRows="0"/>
  <protectedRanges>
    <protectedRange sqref="C12 C14:C15 C25 C30 C40 D56:D58 C61 B77:B86 G77:J86 B90:B99 G90:J99 F103:I112 B103:B112 C115" name="Rango1" securityDescriptor="O:WDG:WDD:(A;;CC;;;WD)"/>
    <protectedRange sqref="C8" name="Rango1_1" securityDescriptor="O:WDG:WDD:(A;;CC;;;WD)"/>
    <protectedRange sqref="C10" name="Rango1_2" securityDescriptor="O:WDG:WDD:(A;;CC;;;WD)"/>
    <protectedRange sqref="C130" name="Rango2_1" securityDescriptor="O:WDG:WDD:(A;;CC;;;WD)"/>
    <protectedRange sqref="A134:D138" name="Rango2_3" securityDescriptor="O:WDG:WDD:(A;;CC;;;WD)"/>
  </protectedRanges>
  <mergeCells count="6">
    <mergeCell ref="D40:E41"/>
    <mergeCell ref="C115:C119"/>
    <mergeCell ref="D115:E116"/>
    <mergeCell ref="C61:C73"/>
    <mergeCell ref="C30:C39"/>
    <mergeCell ref="C40:C52"/>
  </mergeCells>
  <dataValidations count="2">
    <dataValidation type="list" allowBlank="1" showInputMessage="1" showErrorMessage="1" sqref="G54:I54" xr:uid="{00000000-0002-0000-0100-000000000000}">
      <formula1>#REF!</formula1>
    </dataValidation>
    <dataValidation type="list" allowBlank="1" showInputMessage="1" showErrorMessage="1" sqref="C283:D283" xr:uid="{00000000-0002-0000-0100-000001000000}">
      <formula1>"SI,NO"</formula1>
    </dataValidation>
  </dataValidations>
  <hyperlinks>
    <hyperlink ref="E124" location="'CRE 2 Carta seguros PMoral'!A1" display="'CRE 2 Carta seguros PMoral'!A1" xr:uid="{00000000-0004-0000-0100-000000000000}"/>
    <hyperlink ref="D124" location="'CRE 2 Carta seguros PFísica'!A1" display="'CRE 2 Carta seguros PFísica'!A1" xr:uid="{00000000-0004-0000-0100-000001000000}"/>
    <hyperlink ref="D143" location="'Anexo II Hoja Ident'!A1" display="Anexo II Hoja de Identificación" xr:uid="{00000000-0004-0000-0100-000002000000}"/>
    <hyperlink ref="D145" location="'Anexo IV Listado de unidades'!A1" display="Anexo IV Listado de unidades" xr:uid="{00000000-0004-0000-0100-000003000000}"/>
    <hyperlink ref="D127" location="'Anexo III Est Accionaria'!Área_de_impresión" display="'Anexo III Est Accionaria'!Área_de_impresión" xr:uid="{00000000-0004-0000-0100-000004000000}"/>
    <hyperlink ref="D121" location="'Anexo V Carta compromiso'!A1" display="Anexo V Carta Compromiso" xr:uid="{00000000-0004-0000-0100-000005000000}"/>
  </hyperlinks>
  <pageMargins left="0.7" right="0.7" top="0.75" bottom="0.75" header="0.3" footer="0.3"/>
  <pageSetup scale="42" orientation="landscape" r:id="rId1"/>
  <rowBreaks count="2" manualBreakCount="2">
    <brk id="73" max="9" man="1"/>
    <brk id="122" max="9" man="1"/>
  </rowBreaks>
  <ignoredErrors>
    <ignoredError sqref="C2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85725</xdr:rowOff>
                  </from>
                  <to>
                    <xdr:col>2</xdr:col>
                    <xdr:colOff>704850</xdr:colOff>
                    <xdr:row>5</xdr:row>
                    <xdr:rowOff>266700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990600</xdr:colOff>
                    <xdr:row>5</xdr:row>
                    <xdr:rowOff>95250</xdr:rowOff>
                  </from>
                  <to>
                    <xdr:col>2</xdr:col>
                    <xdr:colOff>2667000</xdr:colOff>
                    <xdr:row>5</xdr:row>
                    <xdr:rowOff>285750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2695575</xdr:colOff>
                    <xdr:row>5</xdr:row>
                    <xdr:rowOff>85725</xdr:rowOff>
                  </from>
                  <to>
                    <xdr:col>2</xdr:col>
                    <xdr:colOff>3857625</xdr:colOff>
                    <xdr:row>5</xdr:row>
                    <xdr:rowOff>276225</xdr:rowOff>
                  </to>
                </anchor>
              </controlPr>
            </control>
          </mc:Choice>
        </mc:AlternateContent>
        <mc:AlternateContent xmlns:mc="http://schemas.openxmlformats.org/markup-compatibility/2006">
          <mc:Choice Requires="x14">
            <control shapeId="3095" r:id="rId7" name="Check Box 23">
              <controlPr locked="0" defaultSize="0" autoFill="0" autoLine="0" autoPict="0">
                <anchor moveWithCells="1">
                  <from>
                    <xdr:col>2</xdr:col>
                    <xdr:colOff>123825</xdr:colOff>
                    <xdr:row>16</xdr:row>
                    <xdr:rowOff>104775</xdr:rowOff>
                  </from>
                  <to>
                    <xdr:col>2</xdr:col>
                    <xdr:colOff>1171575</xdr:colOff>
                    <xdr:row>17</xdr:row>
                    <xdr:rowOff>9525</xdr:rowOff>
                  </to>
                </anchor>
              </controlPr>
            </control>
          </mc:Choice>
        </mc:AlternateContent>
        <mc:AlternateContent xmlns:mc="http://schemas.openxmlformats.org/markup-compatibility/2006">
          <mc:Choice Requires="x14">
            <control shapeId="3096" r:id="rId8" name="Check Box 24">
              <controlPr locked="0" defaultSize="0" autoFill="0" autoLine="0" autoPict="0">
                <anchor moveWithCells="1">
                  <from>
                    <xdr:col>2</xdr:col>
                    <xdr:colOff>123825</xdr:colOff>
                    <xdr:row>18</xdr:row>
                    <xdr:rowOff>38100</xdr:rowOff>
                  </from>
                  <to>
                    <xdr:col>2</xdr:col>
                    <xdr:colOff>1171575</xdr:colOff>
                    <xdr:row>19</xdr:row>
                    <xdr:rowOff>47625</xdr:rowOff>
                  </to>
                </anchor>
              </controlPr>
            </control>
          </mc:Choice>
        </mc:AlternateContent>
        <mc:AlternateContent xmlns:mc="http://schemas.openxmlformats.org/markup-compatibility/2006">
          <mc:Choice Requires="x14">
            <control shapeId="3097" r:id="rId9" name="Check Box 25">
              <controlPr locked="0" defaultSize="0" autoFill="0" autoLine="0" autoPict="0">
                <anchor moveWithCells="1">
                  <from>
                    <xdr:col>2</xdr:col>
                    <xdr:colOff>123825</xdr:colOff>
                    <xdr:row>19</xdr:row>
                    <xdr:rowOff>38100</xdr:rowOff>
                  </from>
                  <to>
                    <xdr:col>2</xdr:col>
                    <xdr:colOff>1171575</xdr:colOff>
                    <xdr:row>20</xdr:row>
                    <xdr:rowOff>47625</xdr:rowOff>
                  </to>
                </anchor>
              </controlPr>
            </control>
          </mc:Choice>
        </mc:AlternateContent>
        <mc:AlternateContent xmlns:mc="http://schemas.openxmlformats.org/markup-compatibility/2006">
          <mc:Choice Requires="x14">
            <control shapeId="3098" r:id="rId10" name="Check Box 26">
              <controlPr locked="0" defaultSize="0" autoFill="0" autoLine="0" autoPict="0">
                <anchor moveWithCells="1">
                  <from>
                    <xdr:col>2</xdr:col>
                    <xdr:colOff>123825</xdr:colOff>
                    <xdr:row>20</xdr:row>
                    <xdr:rowOff>38100</xdr:rowOff>
                  </from>
                  <to>
                    <xdr:col>2</xdr:col>
                    <xdr:colOff>1171575</xdr:colOff>
                    <xdr:row>21</xdr:row>
                    <xdr:rowOff>47625</xdr:rowOff>
                  </to>
                </anchor>
              </controlPr>
            </control>
          </mc:Choice>
        </mc:AlternateContent>
        <mc:AlternateContent xmlns:mc="http://schemas.openxmlformats.org/markup-compatibility/2006">
          <mc:Choice Requires="x14">
            <control shapeId="3099" r:id="rId11" name="Check Box 27">
              <controlPr locked="0" defaultSize="0" autoFill="0" autoLine="0" autoPict="0">
                <anchor moveWithCells="1">
                  <from>
                    <xdr:col>2</xdr:col>
                    <xdr:colOff>123825</xdr:colOff>
                    <xdr:row>21</xdr:row>
                    <xdr:rowOff>38100</xdr:rowOff>
                  </from>
                  <to>
                    <xdr:col>2</xdr:col>
                    <xdr:colOff>1171575</xdr:colOff>
                    <xdr:row>22</xdr:row>
                    <xdr:rowOff>47625</xdr:rowOff>
                  </to>
                </anchor>
              </controlPr>
            </control>
          </mc:Choice>
        </mc:AlternateContent>
        <mc:AlternateContent xmlns:mc="http://schemas.openxmlformats.org/markup-compatibility/2006">
          <mc:Choice Requires="x14">
            <control shapeId="3100" r:id="rId12" name="Check Box 28">
              <controlPr locked="0" defaultSize="0" autoFill="0" autoLine="0" autoPict="0">
                <anchor moveWithCells="1">
                  <from>
                    <xdr:col>2</xdr:col>
                    <xdr:colOff>123825</xdr:colOff>
                    <xdr:row>22</xdr:row>
                    <xdr:rowOff>38100</xdr:rowOff>
                  </from>
                  <to>
                    <xdr:col>2</xdr:col>
                    <xdr:colOff>1762125</xdr:colOff>
                    <xdr:row>23</xdr:row>
                    <xdr:rowOff>85725</xdr:rowOff>
                  </to>
                </anchor>
              </controlPr>
            </control>
          </mc:Choice>
        </mc:AlternateContent>
        <mc:AlternateContent xmlns:mc="http://schemas.openxmlformats.org/markup-compatibility/2006">
          <mc:Choice Requires="x14">
            <control shapeId="3166" r:id="rId13" name="Drop Down 94">
              <controlPr locked="0" defaultSize="0" autoLine="0" autoPict="0">
                <anchor moveWithCells="1">
                  <from>
                    <xdr:col>2</xdr:col>
                    <xdr:colOff>28575</xdr:colOff>
                    <xdr:row>6</xdr:row>
                    <xdr:rowOff>9525</xdr:rowOff>
                  </from>
                  <to>
                    <xdr:col>3</xdr:col>
                    <xdr:colOff>0</xdr:colOff>
                    <xdr:row>7</xdr:row>
                    <xdr:rowOff>0</xdr:rowOff>
                  </to>
                </anchor>
              </controlPr>
            </control>
          </mc:Choice>
        </mc:AlternateContent>
        <mc:AlternateContent xmlns:mc="http://schemas.openxmlformats.org/markup-compatibility/2006">
          <mc:Choice Requires="x14">
            <control shapeId="3167" r:id="rId14" name="Check Box 95">
              <controlPr locked="0" defaultSize="0" autoFill="0" autoLine="0" autoPict="0">
                <anchor moveWithCells="1">
                  <from>
                    <xdr:col>2</xdr:col>
                    <xdr:colOff>238125</xdr:colOff>
                    <xdr:row>54</xdr:row>
                    <xdr:rowOff>400050</xdr:rowOff>
                  </from>
                  <to>
                    <xdr:col>2</xdr:col>
                    <xdr:colOff>1285875</xdr:colOff>
                    <xdr:row>55</xdr:row>
                    <xdr:rowOff>200025</xdr:rowOff>
                  </to>
                </anchor>
              </controlPr>
            </control>
          </mc:Choice>
        </mc:AlternateContent>
        <mc:AlternateContent xmlns:mc="http://schemas.openxmlformats.org/markup-compatibility/2006">
          <mc:Choice Requires="x14">
            <control shapeId="3168" r:id="rId15" name="Check Box 96">
              <controlPr locked="0" defaultSize="0" autoFill="0" autoLine="0" autoPict="0">
                <anchor moveWithCells="1">
                  <from>
                    <xdr:col>2</xdr:col>
                    <xdr:colOff>228600</xdr:colOff>
                    <xdr:row>55</xdr:row>
                    <xdr:rowOff>200025</xdr:rowOff>
                  </from>
                  <to>
                    <xdr:col>2</xdr:col>
                    <xdr:colOff>2314575</xdr:colOff>
                    <xdr:row>57</xdr:row>
                    <xdr:rowOff>0</xdr:rowOff>
                  </to>
                </anchor>
              </controlPr>
            </control>
          </mc:Choice>
        </mc:AlternateContent>
        <mc:AlternateContent xmlns:mc="http://schemas.openxmlformats.org/markup-compatibility/2006">
          <mc:Choice Requires="x14">
            <control shapeId="3169" r:id="rId16" name="Check Box 97">
              <controlPr locked="0" defaultSize="0" autoFill="0" autoLine="0" autoPict="0">
                <anchor moveWithCells="1">
                  <from>
                    <xdr:col>2</xdr:col>
                    <xdr:colOff>228600</xdr:colOff>
                    <xdr:row>56</xdr:row>
                    <xdr:rowOff>200025</xdr:rowOff>
                  </from>
                  <to>
                    <xdr:col>2</xdr:col>
                    <xdr:colOff>1276350</xdr:colOff>
                    <xdr:row>58</xdr:row>
                    <xdr:rowOff>9525</xdr:rowOff>
                  </to>
                </anchor>
              </controlPr>
            </control>
          </mc:Choice>
        </mc:AlternateContent>
        <mc:AlternateContent xmlns:mc="http://schemas.openxmlformats.org/markup-compatibility/2006">
          <mc:Choice Requires="x14">
            <control shapeId="3171" r:id="rId17" name="Drop Down 99">
              <controlPr locked="0" defaultSize="0" autoLine="0" autoPict="0">
                <anchor moveWithCells="1">
                  <from>
                    <xdr:col>2</xdr:col>
                    <xdr:colOff>38100</xdr:colOff>
                    <xdr:row>8</xdr:row>
                    <xdr:rowOff>38100</xdr:rowOff>
                  </from>
                  <to>
                    <xdr:col>3</xdr:col>
                    <xdr:colOff>19050</xdr:colOff>
                    <xdr:row>8</xdr:row>
                    <xdr:rowOff>238125</xdr:rowOff>
                  </to>
                </anchor>
              </controlPr>
            </control>
          </mc:Choice>
        </mc:AlternateContent>
        <mc:AlternateContent xmlns:mc="http://schemas.openxmlformats.org/markup-compatibility/2006">
          <mc:Choice Requires="x14">
            <control shapeId="3172" r:id="rId18" name="Drop Down 100">
              <controlPr defaultSize="0" autoLine="0" autoPict="0">
                <anchor moveWithCells="1">
                  <from>
                    <xdr:col>1</xdr:col>
                    <xdr:colOff>3819525</xdr:colOff>
                    <xdr:row>12</xdr:row>
                    <xdr:rowOff>28575</xdr:rowOff>
                  </from>
                  <to>
                    <xdr:col>2</xdr:col>
                    <xdr:colOff>3838575</xdr:colOff>
                    <xdr:row>12</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date" allowBlank="1" showInputMessage="1" showErrorMessage="1" xr:uid="{00000000-0002-0000-0100-000002000000}">
          <x14:formula1>
            <xm:f>Aux!N4</xm:f>
          </x14:formula1>
          <x14:formula2>
            <xm:f>Aux!N5</xm:f>
          </x14:formula2>
          <xm:sqref>C8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1">
    <tabColor theme="8"/>
    <pageSetUpPr fitToPage="1"/>
  </sheetPr>
  <dimension ref="A1:O58"/>
  <sheetViews>
    <sheetView showRuler="0" topLeftCell="A52" zoomScale="110" zoomScaleNormal="110" workbookViewId="0"/>
  </sheetViews>
  <sheetFormatPr baseColWidth="10" defaultColWidth="0" defaultRowHeight="16.5" zeroHeight="1" x14ac:dyDescent="0.3"/>
  <cols>
    <col min="1" max="1" width="23.7109375" style="3" customWidth="1"/>
    <col min="2" max="2" width="53.7109375" style="3" customWidth="1"/>
    <col min="3" max="3" width="55.85546875" style="3" customWidth="1"/>
    <col min="4" max="4" width="46.7109375" style="3" customWidth="1"/>
    <col min="5" max="5" width="20.28515625" style="3" customWidth="1"/>
    <col min="6" max="6" width="16.28515625" style="3" customWidth="1"/>
    <col min="7" max="7" width="21.85546875" style="3" customWidth="1"/>
    <col min="8" max="8" width="18" style="3" customWidth="1"/>
    <col min="9" max="9" width="91.7109375" style="3" customWidth="1"/>
    <col min="10" max="10" width="11.42578125" style="3" customWidth="1"/>
    <col min="11" max="15" width="0" style="3" hidden="1" customWidth="1"/>
    <col min="16" max="16384" width="11.42578125" style="3" hidden="1"/>
  </cols>
  <sheetData>
    <row r="1" spans="1:9" x14ac:dyDescent="0.3">
      <c r="A1" s="1"/>
    </row>
    <row r="2" spans="1:9" x14ac:dyDescent="0.3"/>
    <row r="3" spans="1:9" x14ac:dyDescent="0.3">
      <c r="C3" s="4" t="s">
        <v>117</v>
      </c>
    </row>
    <row r="4" spans="1:9" x14ac:dyDescent="0.3">
      <c r="C4" s="31" t="s">
        <v>87</v>
      </c>
    </row>
    <row r="5" spans="1:9" x14ac:dyDescent="0.3"/>
    <row r="6" spans="1:9" x14ac:dyDescent="0.3"/>
    <row r="7" spans="1:9" x14ac:dyDescent="0.3">
      <c r="A7" s="54" t="s">
        <v>120</v>
      </c>
    </row>
    <row r="8" spans="1:9" x14ac:dyDescent="0.3"/>
    <row r="9" spans="1:9" ht="33" x14ac:dyDescent="0.3">
      <c r="A9" s="55">
        <v>1</v>
      </c>
      <c r="B9" s="42" t="s">
        <v>118</v>
      </c>
      <c r="C9" s="61" t="s">
        <v>119</v>
      </c>
    </row>
    <row r="10" spans="1:9" x14ac:dyDescent="0.3"/>
    <row r="11" spans="1:9" x14ac:dyDescent="0.3">
      <c r="A11" s="54" t="s">
        <v>284</v>
      </c>
      <c r="B11" s="54"/>
    </row>
    <row r="12" spans="1:9" x14ac:dyDescent="0.3">
      <c r="A12" s="4"/>
      <c r="B12" s="32" t="s">
        <v>98</v>
      </c>
    </row>
    <row r="13" spans="1:9" x14ac:dyDescent="0.3">
      <c r="A13" s="4"/>
    </row>
    <row r="14" spans="1:9" ht="72.75" customHeight="1" x14ac:dyDescent="0.3">
      <c r="A14" s="49" t="s">
        <v>58</v>
      </c>
      <c r="B14" s="49" t="s">
        <v>59</v>
      </c>
      <c r="C14" s="49" t="s">
        <v>285</v>
      </c>
      <c r="D14" s="192" t="s">
        <v>279</v>
      </c>
      <c r="E14" s="49" t="s">
        <v>121</v>
      </c>
      <c r="F14" s="49" t="s">
        <v>78</v>
      </c>
      <c r="G14" s="49" t="s">
        <v>122</v>
      </c>
      <c r="H14" s="49" t="s">
        <v>78</v>
      </c>
      <c r="I14" s="49" t="s">
        <v>88</v>
      </c>
    </row>
    <row r="15" spans="1:9" ht="22.5" customHeight="1" x14ac:dyDescent="0.3">
      <c r="A15" s="2"/>
      <c r="B15" s="15"/>
      <c r="C15" s="67" t="str">
        <f>IF($B15="","","* Anexar copia escaneada")</f>
        <v/>
      </c>
      <c r="D15" s="22"/>
      <c r="E15" s="24"/>
      <c r="F15" s="24"/>
      <c r="G15" s="16"/>
      <c r="H15" s="16"/>
      <c r="I15" s="66" t="str">
        <f>IF($B15="","","* Anexar documento que describa la calidad del producto, especificaciones mínimas y norma de referencia.")</f>
        <v/>
      </c>
    </row>
    <row r="16" spans="1:9" ht="22.5" customHeight="1" x14ac:dyDescent="0.3">
      <c r="A16" s="9"/>
      <c r="B16" s="15"/>
      <c r="C16" s="67" t="str">
        <f t="shared" ref="C16:C49" si="0">IF($B16="","","* Anexar copia escaneada")</f>
        <v/>
      </c>
      <c r="D16" s="22"/>
      <c r="E16" s="24"/>
      <c r="F16" s="24"/>
      <c r="G16" s="16"/>
      <c r="H16" s="16"/>
      <c r="I16" s="66" t="str">
        <f t="shared" ref="I16:I49" si="1">IF($B16="","","* Anexar documento que describa la calidad del producto, especificaciones mínimas y norma de referencia.")</f>
        <v/>
      </c>
    </row>
    <row r="17" spans="1:9" ht="22.5" customHeight="1" x14ac:dyDescent="0.3">
      <c r="A17" s="9"/>
      <c r="B17" s="15"/>
      <c r="C17" s="67" t="str">
        <f t="shared" si="0"/>
        <v/>
      </c>
      <c r="D17" s="22"/>
      <c r="E17" s="24"/>
      <c r="F17" s="24"/>
      <c r="G17" s="16"/>
      <c r="H17" s="16"/>
      <c r="I17" s="66" t="str">
        <f t="shared" si="1"/>
        <v/>
      </c>
    </row>
    <row r="18" spans="1:9" ht="22.5" customHeight="1" x14ac:dyDescent="0.3">
      <c r="A18" s="9"/>
      <c r="B18" s="15"/>
      <c r="C18" s="67" t="str">
        <f t="shared" si="0"/>
        <v/>
      </c>
      <c r="D18" s="22"/>
      <c r="E18" s="24"/>
      <c r="F18" s="24"/>
      <c r="G18" s="16"/>
      <c r="H18" s="16"/>
      <c r="I18" s="66" t="str">
        <f t="shared" si="1"/>
        <v/>
      </c>
    </row>
    <row r="19" spans="1:9" ht="22.5" customHeight="1" x14ac:dyDescent="0.3">
      <c r="A19" s="9"/>
      <c r="B19" s="15"/>
      <c r="C19" s="67" t="str">
        <f t="shared" si="0"/>
        <v/>
      </c>
      <c r="D19" s="22"/>
      <c r="E19" s="24"/>
      <c r="F19" s="24"/>
      <c r="G19" s="16"/>
      <c r="H19" s="16"/>
      <c r="I19" s="66" t="str">
        <f t="shared" si="1"/>
        <v/>
      </c>
    </row>
    <row r="20" spans="1:9" ht="22.5" customHeight="1" x14ac:dyDescent="0.3">
      <c r="A20" s="9"/>
      <c r="B20" s="15"/>
      <c r="C20" s="67" t="str">
        <f t="shared" si="0"/>
        <v/>
      </c>
      <c r="D20" s="22"/>
      <c r="E20" s="24"/>
      <c r="F20" s="24"/>
      <c r="G20" s="16"/>
      <c r="H20" s="16"/>
      <c r="I20" s="66" t="str">
        <f t="shared" si="1"/>
        <v/>
      </c>
    </row>
    <row r="21" spans="1:9" ht="22.5" customHeight="1" x14ac:dyDescent="0.3">
      <c r="A21" s="9"/>
      <c r="B21" s="15"/>
      <c r="C21" s="67" t="str">
        <f t="shared" si="0"/>
        <v/>
      </c>
      <c r="D21" s="22"/>
      <c r="E21" s="24"/>
      <c r="F21" s="24"/>
      <c r="G21" s="16"/>
      <c r="H21" s="16"/>
      <c r="I21" s="66" t="str">
        <f t="shared" si="1"/>
        <v/>
      </c>
    </row>
    <row r="22" spans="1:9" ht="22.5" customHeight="1" x14ac:dyDescent="0.3">
      <c r="A22" s="9"/>
      <c r="B22" s="15"/>
      <c r="C22" s="67" t="str">
        <f t="shared" si="0"/>
        <v/>
      </c>
      <c r="D22" s="22"/>
      <c r="E22" s="24"/>
      <c r="F22" s="24"/>
      <c r="G22" s="16"/>
      <c r="H22" s="16"/>
      <c r="I22" s="66" t="str">
        <f t="shared" si="1"/>
        <v/>
      </c>
    </row>
    <row r="23" spans="1:9" ht="22.5" customHeight="1" x14ac:dyDescent="0.3">
      <c r="A23" s="9"/>
      <c r="B23" s="15"/>
      <c r="C23" s="67" t="str">
        <f t="shared" si="0"/>
        <v/>
      </c>
      <c r="D23" s="22"/>
      <c r="E23" s="24"/>
      <c r="F23" s="24"/>
      <c r="G23" s="16"/>
      <c r="H23" s="16"/>
      <c r="I23" s="66" t="str">
        <f t="shared" si="1"/>
        <v/>
      </c>
    </row>
    <row r="24" spans="1:9" ht="22.5" customHeight="1" x14ac:dyDescent="0.3">
      <c r="A24" s="9"/>
      <c r="B24" s="15"/>
      <c r="C24" s="67" t="str">
        <f t="shared" si="0"/>
        <v/>
      </c>
      <c r="D24" s="22"/>
      <c r="E24" s="24"/>
      <c r="F24" s="24"/>
      <c r="G24" s="16"/>
      <c r="H24" s="16"/>
      <c r="I24" s="66" t="str">
        <f t="shared" si="1"/>
        <v/>
      </c>
    </row>
    <row r="25" spans="1:9" ht="22.5" customHeight="1" x14ac:dyDescent="0.3">
      <c r="A25" s="9"/>
      <c r="B25" s="15"/>
      <c r="C25" s="67" t="str">
        <f t="shared" si="0"/>
        <v/>
      </c>
      <c r="D25" s="22"/>
      <c r="E25" s="24"/>
      <c r="F25" s="24"/>
      <c r="G25" s="16"/>
      <c r="H25" s="16"/>
      <c r="I25" s="66" t="str">
        <f t="shared" si="1"/>
        <v/>
      </c>
    </row>
    <row r="26" spans="1:9" ht="22.5" customHeight="1" x14ac:dyDescent="0.3">
      <c r="A26" s="9"/>
      <c r="B26" s="15"/>
      <c r="C26" s="67" t="str">
        <f t="shared" si="0"/>
        <v/>
      </c>
      <c r="D26" s="22"/>
      <c r="E26" s="24"/>
      <c r="F26" s="24"/>
      <c r="G26" s="16"/>
      <c r="H26" s="16"/>
      <c r="I26" s="66" t="str">
        <f t="shared" si="1"/>
        <v/>
      </c>
    </row>
    <row r="27" spans="1:9" ht="22.5" customHeight="1" x14ac:dyDescent="0.3">
      <c r="A27" s="9"/>
      <c r="B27" s="15"/>
      <c r="C27" s="67" t="str">
        <f t="shared" si="0"/>
        <v/>
      </c>
      <c r="D27" s="22"/>
      <c r="E27" s="24"/>
      <c r="F27" s="24"/>
      <c r="G27" s="16"/>
      <c r="H27" s="16"/>
      <c r="I27" s="66" t="str">
        <f t="shared" si="1"/>
        <v/>
      </c>
    </row>
    <row r="28" spans="1:9" ht="22.5" customHeight="1" x14ac:dyDescent="0.3">
      <c r="A28" s="9"/>
      <c r="B28" s="15"/>
      <c r="C28" s="67" t="str">
        <f t="shared" si="0"/>
        <v/>
      </c>
      <c r="D28" s="22"/>
      <c r="E28" s="24"/>
      <c r="F28" s="24"/>
      <c r="G28" s="16"/>
      <c r="H28" s="16"/>
      <c r="I28" s="66" t="str">
        <f t="shared" si="1"/>
        <v/>
      </c>
    </row>
    <row r="29" spans="1:9" ht="22.5" customHeight="1" x14ac:dyDescent="0.3">
      <c r="A29" s="9"/>
      <c r="B29" s="15"/>
      <c r="C29" s="67" t="str">
        <f t="shared" si="0"/>
        <v/>
      </c>
      <c r="D29" s="22"/>
      <c r="E29" s="24"/>
      <c r="F29" s="24"/>
      <c r="G29" s="16"/>
      <c r="H29" s="16"/>
      <c r="I29" s="66" t="str">
        <f t="shared" si="1"/>
        <v/>
      </c>
    </row>
    <row r="30" spans="1:9" ht="22.5" customHeight="1" x14ac:dyDescent="0.3">
      <c r="A30" s="9"/>
      <c r="B30" s="15"/>
      <c r="C30" s="67" t="str">
        <f t="shared" si="0"/>
        <v/>
      </c>
      <c r="D30" s="22"/>
      <c r="E30" s="24"/>
      <c r="F30" s="24"/>
      <c r="G30" s="16"/>
      <c r="H30" s="16"/>
      <c r="I30" s="66" t="str">
        <f t="shared" si="1"/>
        <v/>
      </c>
    </row>
    <row r="31" spans="1:9" ht="22.5" customHeight="1" x14ac:dyDescent="0.3">
      <c r="A31" s="9"/>
      <c r="B31" s="15"/>
      <c r="C31" s="67" t="str">
        <f t="shared" si="0"/>
        <v/>
      </c>
      <c r="D31" s="22"/>
      <c r="E31" s="24"/>
      <c r="F31" s="24"/>
      <c r="G31" s="16"/>
      <c r="H31" s="16"/>
      <c r="I31" s="66" t="str">
        <f t="shared" si="1"/>
        <v/>
      </c>
    </row>
    <row r="32" spans="1:9" ht="22.5" customHeight="1" x14ac:dyDescent="0.3">
      <c r="A32" s="9"/>
      <c r="B32" s="15"/>
      <c r="C32" s="67" t="str">
        <f t="shared" si="0"/>
        <v/>
      </c>
      <c r="D32" s="22"/>
      <c r="E32" s="24"/>
      <c r="F32" s="24"/>
      <c r="G32" s="16"/>
      <c r="H32" s="16"/>
      <c r="I32" s="66" t="str">
        <f t="shared" si="1"/>
        <v/>
      </c>
    </row>
    <row r="33" spans="1:9" ht="22.5" customHeight="1" x14ac:dyDescent="0.3">
      <c r="A33" s="9"/>
      <c r="B33" s="15"/>
      <c r="C33" s="67" t="str">
        <f t="shared" si="0"/>
        <v/>
      </c>
      <c r="D33" s="22"/>
      <c r="E33" s="24"/>
      <c r="F33" s="24"/>
      <c r="G33" s="16"/>
      <c r="H33" s="16"/>
      <c r="I33" s="66" t="str">
        <f t="shared" si="1"/>
        <v/>
      </c>
    </row>
    <row r="34" spans="1:9" ht="22.5" customHeight="1" x14ac:dyDescent="0.3">
      <c r="A34" s="9"/>
      <c r="B34" s="15"/>
      <c r="C34" s="67" t="str">
        <f t="shared" si="0"/>
        <v/>
      </c>
      <c r="D34" s="22"/>
      <c r="E34" s="24"/>
      <c r="F34" s="24"/>
      <c r="G34" s="16"/>
      <c r="H34" s="16"/>
      <c r="I34" s="66" t="str">
        <f t="shared" si="1"/>
        <v/>
      </c>
    </row>
    <row r="35" spans="1:9" ht="22.5" customHeight="1" x14ac:dyDescent="0.3">
      <c r="A35" s="9"/>
      <c r="B35" s="15"/>
      <c r="C35" s="67" t="str">
        <f t="shared" si="0"/>
        <v/>
      </c>
      <c r="D35" s="22"/>
      <c r="E35" s="24"/>
      <c r="F35" s="24"/>
      <c r="G35" s="16"/>
      <c r="H35" s="16"/>
      <c r="I35" s="66" t="str">
        <f t="shared" si="1"/>
        <v/>
      </c>
    </row>
    <row r="36" spans="1:9" ht="22.5" customHeight="1" x14ac:dyDescent="0.3">
      <c r="A36" s="9"/>
      <c r="B36" s="15"/>
      <c r="C36" s="67" t="str">
        <f t="shared" si="0"/>
        <v/>
      </c>
      <c r="D36" s="22"/>
      <c r="E36" s="24"/>
      <c r="F36" s="24"/>
      <c r="G36" s="16"/>
      <c r="H36" s="16"/>
      <c r="I36" s="66" t="str">
        <f t="shared" si="1"/>
        <v/>
      </c>
    </row>
    <row r="37" spans="1:9" ht="22.5" customHeight="1" x14ac:dyDescent="0.3">
      <c r="A37" s="9"/>
      <c r="B37" s="15"/>
      <c r="C37" s="67" t="str">
        <f t="shared" si="0"/>
        <v/>
      </c>
      <c r="D37" s="22"/>
      <c r="E37" s="24"/>
      <c r="F37" s="24"/>
      <c r="G37" s="16"/>
      <c r="H37" s="16"/>
      <c r="I37" s="66" t="str">
        <f t="shared" si="1"/>
        <v/>
      </c>
    </row>
    <row r="38" spans="1:9" ht="22.5" customHeight="1" x14ac:dyDescent="0.3">
      <c r="A38" s="9"/>
      <c r="B38" s="15"/>
      <c r="C38" s="67" t="str">
        <f t="shared" si="0"/>
        <v/>
      </c>
      <c r="D38" s="22"/>
      <c r="E38" s="24"/>
      <c r="F38" s="24"/>
      <c r="G38" s="16"/>
      <c r="H38" s="16"/>
      <c r="I38" s="66" t="str">
        <f t="shared" si="1"/>
        <v/>
      </c>
    </row>
    <row r="39" spans="1:9" ht="22.5" customHeight="1" x14ac:dyDescent="0.3">
      <c r="A39" s="9"/>
      <c r="B39" s="15"/>
      <c r="C39" s="67" t="str">
        <f t="shared" si="0"/>
        <v/>
      </c>
      <c r="D39" s="22"/>
      <c r="E39" s="24"/>
      <c r="F39" s="24"/>
      <c r="G39" s="16"/>
      <c r="H39" s="16"/>
      <c r="I39" s="66" t="str">
        <f t="shared" si="1"/>
        <v/>
      </c>
    </row>
    <row r="40" spans="1:9" ht="22.5" customHeight="1" x14ac:dyDescent="0.3">
      <c r="A40" s="9"/>
      <c r="B40" s="15"/>
      <c r="C40" s="67" t="str">
        <f t="shared" si="0"/>
        <v/>
      </c>
      <c r="D40" s="22"/>
      <c r="E40" s="24"/>
      <c r="F40" s="24"/>
      <c r="G40" s="16"/>
      <c r="H40" s="16"/>
      <c r="I40" s="66" t="str">
        <f t="shared" si="1"/>
        <v/>
      </c>
    </row>
    <row r="41" spans="1:9" ht="22.5" customHeight="1" x14ac:dyDescent="0.3">
      <c r="A41" s="9"/>
      <c r="B41" s="15"/>
      <c r="C41" s="67" t="str">
        <f t="shared" si="0"/>
        <v/>
      </c>
      <c r="D41" s="22"/>
      <c r="E41" s="24"/>
      <c r="F41" s="24"/>
      <c r="G41" s="16"/>
      <c r="H41" s="16"/>
      <c r="I41" s="66" t="str">
        <f t="shared" si="1"/>
        <v/>
      </c>
    </row>
    <row r="42" spans="1:9" ht="22.5" customHeight="1" x14ac:dyDescent="0.3">
      <c r="A42" s="9"/>
      <c r="B42" s="15"/>
      <c r="C42" s="67" t="str">
        <f t="shared" si="0"/>
        <v/>
      </c>
      <c r="D42" s="22"/>
      <c r="E42" s="24"/>
      <c r="F42" s="24"/>
      <c r="G42" s="16"/>
      <c r="H42" s="16"/>
      <c r="I42" s="66" t="str">
        <f t="shared" si="1"/>
        <v/>
      </c>
    </row>
    <row r="43" spans="1:9" ht="22.5" customHeight="1" x14ac:dyDescent="0.3">
      <c r="A43" s="9"/>
      <c r="B43" s="15"/>
      <c r="C43" s="67" t="str">
        <f t="shared" si="0"/>
        <v/>
      </c>
      <c r="D43" s="22"/>
      <c r="E43" s="24"/>
      <c r="F43" s="24"/>
      <c r="G43" s="16"/>
      <c r="H43" s="16"/>
      <c r="I43" s="66" t="str">
        <f t="shared" si="1"/>
        <v/>
      </c>
    </row>
    <row r="44" spans="1:9" ht="22.5" customHeight="1" x14ac:dyDescent="0.3">
      <c r="A44" s="9"/>
      <c r="B44" s="15"/>
      <c r="C44" s="67" t="str">
        <f t="shared" si="0"/>
        <v/>
      </c>
      <c r="D44" s="22"/>
      <c r="E44" s="24"/>
      <c r="F44" s="24"/>
      <c r="G44" s="16"/>
      <c r="H44" s="16"/>
      <c r="I44" s="66" t="str">
        <f t="shared" si="1"/>
        <v/>
      </c>
    </row>
    <row r="45" spans="1:9" ht="22.5" customHeight="1" x14ac:dyDescent="0.3">
      <c r="A45" s="9"/>
      <c r="B45" s="15"/>
      <c r="C45" s="67" t="str">
        <f t="shared" si="0"/>
        <v/>
      </c>
      <c r="D45" s="22"/>
      <c r="E45" s="24"/>
      <c r="F45" s="24"/>
      <c r="G45" s="16"/>
      <c r="H45" s="16"/>
      <c r="I45" s="66" t="str">
        <f t="shared" si="1"/>
        <v/>
      </c>
    </row>
    <row r="46" spans="1:9" ht="22.5" customHeight="1" x14ac:dyDescent="0.3">
      <c r="A46" s="9"/>
      <c r="B46" s="15"/>
      <c r="C46" s="67" t="str">
        <f t="shared" si="0"/>
        <v/>
      </c>
      <c r="D46" s="22"/>
      <c r="E46" s="24"/>
      <c r="F46" s="24"/>
      <c r="G46" s="16"/>
      <c r="H46" s="16"/>
      <c r="I46" s="66" t="str">
        <f t="shared" si="1"/>
        <v/>
      </c>
    </row>
    <row r="47" spans="1:9" ht="22.5" customHeight="1" x14ac:dyDescent="0.3">
      <c r="A47" s="9"/>
      <c r="B47" s="15"/>
      <c r="C47" s="67" t="str">
        <f t="shared" si="0"/>
        <v/>
      </c>
      <c r="D47" s="22"/>
      <c r="E47" s="24"/>
      <c r="F47" s="24"/>
      <c r="G47" s="16"/>
      <c r="H47" s="16"/>
      <c r="I47" s="66" t="str">
        <f t="shared" si="1"/>
        <v/>
      </c>
    </row>
    <row r="48" spans="1:9" ht="22.5" customHeight="1" x14ac:dyDescent="0.3">
      <c r="A48" s="9"/>
      <c r="B48" s="15"/>
      <c r="C48" s="67" t="str">
        <f t="shared" si="0"/>
        <v/>
      </c>
      <c r="D48" s="22"/>
      <c r="E48" s="24"/>
      <c r="F48" s="24"/>
      <c r="G48" s="16"/>
      <c r="H48" s="16"/>
      <c r="I48" s="66" t="str">
        <f t="shared" si="1"/>
        <v/>
      </c>
    </row>
    <row r="49" spans="1:10" ht="22.5" customHeight="1" x14ac:dyDescent="0.3">
      <c r="A49" s="9"/>
      <c r="B49" s="15"/>
      <c r="C49" s="67" t="str">
        <f t="shared" si="0"/>
        <v/>
      </c>
      <c r="D49" s="22"/>
      <c r="E49" s="24"/>
      <c r="F49" s="24"/>
      <c r="G49" s="16"/>
      <c r="H49" s="16"/>
      <c r="I49" s="66" t="str">
        <f t="shared" si="1"/>
        <v/>
      </c>
    </row>
    <row r="50" spans="1:10" x14ac:dyDescent="0.3">
      <c r="A50" s="107"/>
      <c r="B50" s="38"/>
      <c r="C50" s="38"/>
      <c r="D50" s="38"/>
      <c r="E50" s="38"/>
      <c r="F50" s="38"/>
      <c r="G50" s="38"/>
      <c r="H50" s="38"/>
      <c r="I50" s="38"/>
      <c r="J50" s="38"/>
    </row>
    <row r="51" spans="1:10" x14ac:dyDescent="0.3">
      <c r="A51" s="41"/>
      <c r="B51" s="38"/>
      <c r="C51" s="38"/>
      <c r="D51" s="38"/>
      <c r="E51" s="38"/>
      <c r="F51" s="38"/>
      <c r="G51" s="38"/>
      <c r="H51" s="38"/>
      <c r="I51" s="38"/>
      <c r="J51" s="38"/>
    </row>
    <row r="52" spans="1:10" x14ac:dyDescent="0.3">
      <c r="A52" s="38"/>
      <c r="B52" s="38"/>
      <c r="C52" s="38"/>
      <c r="D52" s="38"/>
      <c r="E52" s="38"/>
      <c r="F52" s="38"/>
      <c r="G52" s="38"/>
      <c r="H52" s="38"/>
      <c r="I52" s="38"/>
      <c r="J52" s="38"/>
    </row>
    <row r="53" spans="1:10" ht="68.25" customHeight="1" x14ac:dyDescent="0.3">
      <c r="A53" s="108" t="s">
        <v>79</v>
      </c>
      <c r="B53" s="38"/>
      <c r="C53" s="38"/>
      <c r="D53" s="38"/>
      <c r="E53" s="38"/>
      <c r="F53" s="38"/>
      <c r="G53" s="38"/>
      <c r="H53" s="38"/>
      <c r="I53" s="38"/>
      <c r="J53" s="38"/>
    </row>
    <row r="54" spans="1:10" x14ac:dyDescent="0.3">
      <c r="A54" s="38"/>
      <c r="B54" s="38"/>
      <c r="C54" s="38"/>
      <c r="D54" s="38"/>
      <c r="E54" s="38"/>
      <c r="F54" s="38"/>
      <c r="G54" s="38"/>
      <c r="H54" s="38"/>
      <c r="I54" s="38"/>
      <c r="J54" s="38"/>
    </row>
    <row r="55" spans="1:10" ht="63" customHeight="1" x14ac:dyDescent="0.3">
      <c r="A55" s="38"/>
      <c r="B55" s="38"/>
      <c r="C55" s="38"/>
      <c r="D55" s="38"/>
      <c r="E55" s="38"/>
      <c r="F55" s="38"/>
      <c r="G55" s="38"/>
      <c r="H55" s="38"/>
      <c r="I55" s="38"/>
      <c r="J55" s="38"/>
    </row>
    <row r="56" spans="1:10" hidden="1" x14ac:dyDescent="0.3">
      <c r="D56" s="5"/>
    </row>
    <row r="57" spans="1:10" hidden="1" x14ac:dyDescent="0.3">
      <c r="D57" s="5"/>
    </row>
    <row r="58" spans="1:10" hidden="1" x14ac:dyDescent="0.3">
      <c r="D58" s="5"/>
    </row>
  </sheetData>
  <sheetProtection algorithmName="SHA-512" hashValue="yG2hg6jSNwMJXsiV0N/PJADayGowfh70eu6WW/M19C109p8J76EbZj9NOyiDT7jirTct694IkyoHjubClT+WPA==" saltValue="Elz/ttZeDaIoEhTe4qMtyA==" spinCount="100000" insertRows="0"/>
  <protectedRanges>
    <protectedRange sqref="B15:B49 D15:H49" name="Rango1" securityDescriptor="O:WDG:WDD:(A;;CC;;;WD)"/>
  </protectedRanges>
  <pageMargins left="0.7" right="0.7" top="0.75" bottom="0.75" header="0.3" footer="0.3"/>
  <pageSetup scale="38" orientation="landscape" r:id="rId1"/>
  <headerFooter>
    <oddHeader>&amp;CCOMISIÓN REGULADORA DE ENERGÍA
COORDINACIÓN GENERAL DE PETROLÍFEROS</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52" r:id="rId4" name="Drop Down 56">
              <controlPr defaultSize="0" autoLine="0" autoPict="0">
                <anchor moveWithCells="1">
                  <from>
                    <xdr:col>0</xdr:col>
                    <xdr:colOff>228600</xdr:colOff>
                    <xdr:row>14</xdr:row>
                    <xdr:rowOff>295275</xdr:rowOff>
                  </from>
                  <to>
                    <xdr:col>0</xdr:col>
                    <xdr:colOff>1562100</xdr:colOff>
                    <xdr:row>16</xdr:row>
                    <xdr:rowOff>9525</xdr:rowOff>
                  </to>
                </anchor>
              </controlPr>
            </control>
          </mc:Choice>
        </mc:AlternateContent>
        <mc:AlternateContent xmlns:mc="http://schemas.openxmlformats.org/markup-compatibility/2006">
          <mc:Choice Requires="x14">
            <control shapeId="4153" r:id="rId5" name="Drop Down 57">
              <controlPr defaultSize="0" autoLine="0" autoPict="0">
                <anchor moveWithCells="1">
                  <from>
                    <xdr:col>0</xdr:col>
                    <xdr:colOff>228600</xdr:colOff>
                    <xdr:row>15</xdr:row>
                    <xdr:rowOff>295275</xdr:rowOff>
                  </from>
                  <to>
                    <xdr:col>0</xdr:col>
                    <xdr:colOff>1562100</xdr:colOff>
                    <xdr:row>17</xdr:row>
                    <xdr:rowOff>9525</xdr:rowOff>
                  </to>
                </anchor>
              </controlPr>
            </control>
          </mc:Choice>
        </mc:AlternateContent>
        <mc:AlternateContent xmlns:mc="http://schemas.openxmlformats.org/markup-compatibility/2006">
          <mc:Choice Requires="x14">
            <control shapeId="4154" r:id="rId6" name="Drop Down 58">
              <controlPr defaultSize="0" autoLine="0" autoPict="0">
                <anchor moveWithCells="1">
                  <from>
                    <xdr:col>0</xdr:col>
                    <xdr:colOff>228600</xdr:colOff>
                    <xdr:row>16</xdr:row>
                    <xdr:rowOff>295275</xdr:rowOff>
                  </from>
                  <to>
                    <xdr:col>0</xdr:col>
                    <xdr:colOff>1562100</xdr:colOff>
                    <xdr:row>18</xdr:row>
                    <xdr:rowOff>9525</xdr:rowOff>
                  </to>
                </anchor>
              </controlPr>
            </control>
          </mc:Choice>
        </mc:AlternateContent>
        <mc:AlternateContent xmlns:mc="http://schemas.openxmlformats.org/markup-compatibility/2006">
          <mc:Choice Requires="x14">
            <control shapeId="4155" r:id="rId7" name="Drop Down 59">
              <controlPr defaultSize="0" autoLine="0" autoPict="0">
                <anchor moveWithCells="1">
                  <from>
                    <xdr:col>0</xdr:col>
                    <xdr:colOff>228600</xdr:colOff>
                    <xdr:row>17</xdr:row>
                    <xdr:rowOff>295275</xdr:rowOff>
                  </from>
                  <to>
                    <xdr:col>0</xdr:col>
                    <xdr:colOff>1562100</xdr:colOff>
                    <xdr:row>19</xdr:row>
                    <xdr:rowOff>9525</xdr:rowOff>
                  </to>
                </anchor>
              </controlPr>
            </control>
          </mc:Choice>
        </mc:AlternateContent>
        <mc:AlternateContent xmlns:mc="http://schemas.openxmlformats.org/markup-compatibility/2006">
          <mc:Choice Requires="x14">
            <control shapeId="4156" r:id="rId8" name="Drop Down 60">
              <controlPr defaultSize="0" autoLine="0" autoPict="0">
                <anchor moveWithCells="1">
                  <from>
                    <xdr:col>0</xdr:col>
                    <xdr:colOff>228600</xdr:colOff>
                    <xdr:row>18</xdr:row>
                    <xdr:rowOff>323850</xdr:rowOff>
                  </from>
                  <to>
                    <xdr:col>0</xdr:col>
                    <xdr:colOff>1562100</xdr:colOff>
                    <xdr:row>20</xdr:row>
                    <xdr:rowOff>9525</xdr:rowOff>
                  </to>
                </anchor>
              </controlPr>
            </control>
          </mc:Choice>
        </mc:AlternateContent>
        <mc:AlternateContent xmlns:mc="http://schemas.openxmlformats.org/markup-compatibility/2006">
          <mc:Choice Requires="x14">
            <control shapeId="4157" r:id="rId9" name="Drop Down 61">
              <controlPr defaultSize="0" autoLine="0" autoPict="0">
                <anchor moveWithCells="1">
                  <from>
                    <xdr:col>0</xdr:col>
                    <xdr:colOff>228600</xdr:colOff>
                    <xdr:row>19</xdr:row>
                    <xdr:rowOff>295275</xdr:rowOff>
                  </from>
                  <to>
                    <xdr:col>0</xdr:col>
                    <xdr:colOff>1562100</xdr:colOff>
                    <xdr:row>21</xdr:row>
                    <xdr:rowOff>9525</xdr:rowOff>
                  </to>
                </anchor>
              </controlPr>
            </control>
          </mc:Choice>
        </mc:AlternateContent>
        <mc:AlternateContent xmlns:mc="http://schemas.openxmlformats.org/markup-compatibility/2006">
          <mc:Choice Requires="x14">
            <control shapeId="4158" r:id="rId10" name="Drop Down 62">
              <controlPr defaultSize="0" autoLine="0" autoPict="0">
                <anchor moveWithCells="1">
                  <from>
                    <xdr:col>0</xdr:col>
                    <xdr:colOff>228600</xdr:colOff>
                    <xdr:row>20</xdr:row>
                    <xdr:rowOff>295275</xdr:rowOff>
                  </from>
                  <to>
                    <xdr:col>0</xdr:col>
                    <xdr:colOff>1562100</xdr:colOff>
                    <xdr:row>22</xdr:row>
                    <xdr:rowOff>9525</xdr:rowOff>
                  </to>
                </anchor>
              </controlPr>
            </control>
          </mc:Choice>
        </mc:AlternateContent>
        <mc:AlternateContent xmlns:mc="http://schemas.openxmlformats.org/markup-compatibility/2006">
          <mc:Choice Requires="x14">
            <control shapeId="4159" r:id="rId11" name="Drop Down 63">
              <controlPr defaultSize="0" autoLine="0" autoPict="0">
                <anchor moveWithCells="1">
                  <from>
                    <xdr:col>0</xdr:col>
                    <xdr:colOff>228600</xdr:colOff>
                    <xdr:row>21</xdr:row>
                    <xdr:rowOff>295275</xdr:rowOff>
                  </from>
                  <to>
                    <xdr:col>0</xdr:col>
                    <xdr:colOff>1562100</xdr:colOff>
                    <xdr:row>23</xdr:row>
                    <xdr:rowOff>9525</xdr:rowOff>
                  </to>
                </anchor>
              </controlPr>
            </control>
          </mc:Choice>
        </mc:AlternateContent>
        <mc:AlternateContent xmlns:mc="http://schemas.openxmlformats.org/markup-compatibility/2006">
          <mc:Choice Requires="x14">
            <control shapeId="4160" r:id="rId12" name="Drop Down 64">
              <controlPr defaultSize="0" autoLine="0" autoPict="0">
                <anchor moveWithCells="1">
                  <from>
                    <xdr:col>0</xdr:col>
                    <xdr:colOff>228600</xdr:colOff>
                    <xdr:row>22</xdr:row>
                    <xdr:rowOff>295275</xdr:rowOff>
                  </from>
                  <to>
                    <xdr:col>0</xdr:col>
                    <xdr:colOff>1562100</xdr:colOff>
                    <xdr:row>24</xdr:row>
                    <xdr:rowOff>9525</xdr:rowOff>
                  </to>
                </anchor>
              </controlPr>
            </control>
          </mc:Choice>
        </mc:AlternateContent>
        <mc:AlternateContent xmlns:mc="http://schemas.openxmlformats.org/markup-compatibility/2006">
          <mc:Choice Requires="x14">
            <control shapeId="4161" r:id="rId13" name="Drop Down 65">
              <controlPr defaultSize="0" autoLine="0" autoPict="0">
                <anchor moveWithCells="1">
                  <from>
                    <xdr:col>0</xdr:col>
                    <xdr:colOff>228600</xdr:colOff>
                    <xdr:row>23</xdr:row>
                    <xdr:rowOff>295275</xdr:rowOff>
                  </from>
                  <to>
                    <xdr:col>0</xdr:col>
                    <xdr:colOff>1562100</xdr:colOff>
                    <xdr:row>25</xdr:row>
                    <xdr:rowOff>9525</xdr:rowOff>
                  </to>
                </anchor>
              </controlPr>
            </control>
          </mc:Choice>
        </mc:AlternateContent>
        <mc:AlternateContent xmlns:mc="http://schemas.openxmlformats.org/markup-compatibility/2006">
          <mc:Choice Requires="x14">
            <control shapeId="4162" r:id="rId14" name="Drop Down 66">
              <controlPr defaultSize="0" autoLine="0" autoPict="0">
                <anchor moveWithCells="1">
                  <from>
                    <xdr:col>0</xdr:col>
                    <xdr:colOff>228600</xdr:colOff>
                    <xdr:row>24</xdr:row>
                    <xdr:rowOff>295275</xdr:rowOff>
                  </from>
                  <to>
                    <xdr:col>0</xdr:col>
                    <xdr:colOff>1562100</xdr:colOff>
                    <xdr:row>26</xdr:row>
                    <xdr:rowOff>9525</xdr:rowOff>
                  </to>
                </anchor>
              </controlPr>
            </control>
          </mc:Choice>
        </mc:AlternateContent>
        <mc:AlternateContent xmlns:mc="http://schemas.openxmlformats.org/markup-compatibility/2006">
          <mc:Choice Requires="x14">
            <control shapeId="4163" r:id="rId15" name="Drop Down 67">
              <controlPr defaultSize="0" autoLine="0" autoPict="0">
                <anchor moveWithCells="1">
                  <from>
                    <xdr:col>0</xdr:col>
                    <xdr:colOff>228600</xdr:colOff>
                    <xdr:row>25</xdr:row>
                    <xdr:rowOff>295275</xdr:rowOff>
                  </from>
                  <to>
                    <xdr:col>0</xdr:col>
                    <xdr:colOff>1562100</xdr:colOff>
                    <xdr:row>27</xdr:row>
                    <xdr:rowOff>9525</xdr:rowOff>
                  </to>
                </anchor>
              </controlPr>
            </control>
          </mc:Choice>
        </mc:AlternateContent>
        <mc:AlternateContent xmlns:mc="http://schemas.openxmlformats.org/markup-compatibility/2006">
          <mc:Choice Requires="x14">
            <control shapeId="4164" r:id="rId16" name="Drop Down 68">
              <controlPr defaultSize="0" autoLine="0" autoPict="0">
                <anchor moveWithCells="1">
                  <from>
                    <xdr:col>0</xdr:col>
                    <xdr:colOff>228600</xdr:colOff>
                    <xdr:row>26</xdr:row>
                    <xdr:rowOff>295275</xdr:rowOff>
                  </from>
                  <to>
                    <xdr:col>0</xdr:col>
                    <xdr:colOff>1562100</xdr:colOff>
                    <xdr:row>28</xdr:row>
                    <xdr:rowOff>9525</xdr:rowOff>
                  </to>
                </anchor>
              </controlPr>
            </control>
          </mc:Choice>
        </mc:AlternateContent>
        <mc:AlternateContent xmlns:mc="http://schemas.openxmlformats.org/markup-compatibility/2006">
          <mc:Choice Requires="x14">
            <control shapeId="4165" r:id="rId17" name="Drop Down 69">
              <controlPr defaultSize="0" autoLine="0" autoPict="0">
                <anchor moveWithCells="1">
                  <from>
                    <xdr:col>0</xdr:col>
                    <xdr:colOff>228600</xdr:colOff>
                    <xdr:row>27</xdr:row>
                    <xdr:rowOff>295275</xdr:rowOff>
                  </from>
                  <to>
                    <xdr:col>0</xdr:col>
                    <xdr:colOff>1562100</xdr:colOff>
                    <xdr:row>29</xdr:row>
                    <xdr:rowOff>9525</xdr:rowOff>
                  </to>
                </anchor>
              </controlPr>
            </control>
          </mc:Choice>
        </mc:AlternateContent>
        <mc:AlternateContent xmlns:mc="http://schemas.openxmlformats.org/markup-compatibility/2006">
          <mc:Choice Requires="x14">
            <control shapeId="4166" r:id="rId18" name="Drop Down 70">
              <controlPr defaultSize="0" autoLine="0" autoPict="0">
                <anchor moveWithCells="1">
                  <from>
                    <xdr:col>0</xdr:col>
                    <xdr:colOff>228600</xdr:colOff>
                    <xdr:row>28</xdr:row>
                    <xdr:rowOff>295275</xdr:rowOff>
                  </from>
                  <to>
                    <xdr:col>0</xdr:col>
                    <xdr:colOff>1562100</xdr:colOff>
                    <xdr:row>30</xdr:row>
                    <xdr:rowOff>9525</xdr:rowOff>
                  </to>
                </anchor>
              </controlPr>
            </control>
          </mc:Choice>
        </mc:AlternateContent>
        <mc:AlternateContent xmlns:mc="http://schemas.openxmlformats.org/markup-compatibility/2006">
          <mc:Choice Requires="x14">
            <control shapeId="4167" r:id="rId19" name="Drop Down 71">
              <controlPr defaultSize="0" autoLine="0" autoPict="0">
                <anchor moveWithCells="1">
                  <from>
                    <xdr:col>0</xdr:col>
                    <xdr:colOff>228600</xdr:colOff>
                    <xdr:row>29</xdr:row>
                    <xdr:rowOff>295275</xdr:rowOff>
                  </from>
                  <to>
                    <xdr:col>0</xdr:col>
                    <xdr:colOff>1562100</xdr:colOff>
                    <xdr:row>31</xdr:row>
                    <xdr:rowOff>9525</xdr:rowOff>
                  </to>
                </anchor>
              </controlPr>
            </control>
          </mc:Choice>
        </mc:AlternateContent>
        <mc:AlternateContent xmlns:mc="http://schemas.openxmlformats.org/markup-compatibility/2006">
          <mc:Choice Requires="x14">
            <control shapeId="4168" r:id="rId20" name="Drop Down 72">
              <controlPr defaultSize="0" autoLine="0" autoPict="0">
                <anchor moveWithCells="1">
                  <from>
                    <xdr:col>0</xdr:col>
                    <xdr:colOff>228600</xdr:colOff>
                    <xdr:row>30</xdr:row>
                    <xdr:rowOff>295275</xdr:rowOff>
                  </from>
                  <to>
                    <xdr:col>0</xdr:col>
                    <xdr:colOff>1562100</xdr:colOff>
                    <xdr:row>32</xdr:row>
                    <xdr:rowOff>9525</xdr:rowOff>
                  </to>
                </anchor>
              </controlPr>
            </control>
          </mc:Choice>
        </mc:AlternateContent>
        <mc:AlternateContent xmlns:mc="http://schemas.openxmlformats.org/markup-compatibility/2006">
          <mc:Choice Requires="x14">
            <control shapeId="4169" r:id="rId21" name="Drop Down 73">
              <controlPr defaultSize="0" autoLine="0" autoPict="0">
                <anchor moveWithCells="1">
                  <from>
                    <xdr:col>0</xdr:col>
                    <xdr:colOff>228600</xdr:colOff>
                    <xdr:row>31</xdr:row>
                    <xdr:rowOff>295275</xdr:rowOff>
                  </from>
                  <to>
                    <xdr:col>0</xdr:col>
                    <xdr:colOff>1562100</xdr:colOff>
                    <xdr:row>33</xdr:row>
                    <xdr:rowOff>9525</xdr:rowOff>
                  </to>
                </anchor>
              </controlPr>
            </control>
          </mc:Choice>
        </mc:AlternateContent>
        <mc:AlternateContent xmlns:mc="http://schemas.openxmlformats.org/markup-compatibility/2006">
          <mc:Choice Requires="x14">
            <control shapeId="4170" r:id="rId22" name="Drop Down 74">
              <controlPr defaultSize="0" autoLine="0" autoPict="0">
                <anchor moveWithCells="1">
                  <from>
                    <xdr:col>0</xdr:col>
                    <xdr:colOff>228600</xdr:colOff>
                    <xdr:row>32</xdr:row>
                    <xdr:rowOff>295275</xdr:rowOff>
                  </from>
                  <to>
                    <xdr:col>0</xdr:col>
                    <xdr:colOff>1562100</xdr:colOff>
                    <xdr:row>34</xdr:row>
                    <xdr:rowOff>9525</xdr:rowOff>
                  </to>
                </anchor>
              </controlPr>
            </control>
          </mc:Choice>
        </mc:AlternateContent>
        <mc:AlternateContent xmlns:mc="http://schemas.openxmlformats.org/markup-compatibility/2006">
          <mc:Choice Requires="x14">
            <control shapeId="4171" r:id="rId23" name="Drop Down 75">
              <controlPr defaultSize="0" autoLine="0" autoPict="0">
                <anchor moveWithCells="1">
                  <from>
                    <xdr:col>0</xdr:col>
                    <xdr:colOff>228600</xdr:colOff>
                    <xdr:row>33</xdr:row>
                    <xdr:rowOff>295275</xdr:rowOff>
                  </from>
                  <to>
                    <xdr:col>0</xdr:col>
                    <xdr:colOff>1562100</xdr:colOff>
                    <xdr:row>35</xdr:row>
                    <xdr:rowOff>9525</xdr:rowOff>
                  </to>
                </anchor>
              </controlPr>
            </control>
          </mc:Choice>
        </mc:AlternateContent>
        <mc:AlternateContent xmlns:mc="http://schemas.openxmlformats.org/markup-compatibility/2006">
          <mc:Choice Requires="x14">
            <control shapeId="4172" r:id="rId24" name="Drop Down 76">
              <controlPr defaultSize="0" autoLine="0" autoPict="0">
                <anchor moveWithCells="1">
                  <from>
                    <xdr:col>0</xdr:col>
                    <xdr:colOff>228600</xdr:colOff>
                    <xdr:row>34</xdr:row>
                    <xdr:rowOff>295275</xdr:rowOff>
                  </from>
                  <to>
                    <xdr:col>0</xdr:col>
                    <xdr:colOff>1562100</xdr:colOff>
                    <xdr:row>36</xdr:row>
                    <xdr:rowOff>9525</xdr:rowOff>
                  </to>
                </anchor>
              </controlPr>
            </control>
          </mc:Choice>
        </mc:AlternateContent>
        <mc:AlternateContent xmlns:mc="http://schemas.openxmlformats.org/markup-compatibility/2006">
          <mc:Choice Requires="x14">
            <control shapeId="4173" r:id="rId25" name="Drop Down 77">
              <controlPr defaultSize="0" autoLine="0" autoPict="0">
                <anchor moveWithCells="1">
                  <from>
                    <xdr:col>0</xdr:col>
                    <xdr:colOff>228600</xdr:colOff>
                    <xdr:row>35</xdr:row>
                    <xdr:rowOff>295275</xdr:rowOff>
                  </from>
                  <to>
                    <xdr:col>0</xdr:col>
                    <xdr:colOff>1562100</xdr:colOff>
                    <xdr:row>37</xdr:row>
                    <xdr:rowOff>9525</xdr:rowOff>
                  </to>
                </anchor>
              </controlPr>
            </control>
          </mc:Choice>
        </mc:AlternateContent>
        <mc:AlternateContent xmlns:mc="http://schemas.openxmlformats.org/markup-compatibility/2006">
          <mc:Choice Requires="x14">
            <control shapeId="4174" r:id="rId26" name="Drop Down 78">
              <controlPr defaultSize="0" autoLine="0" autoPict="0">
                <anchor moveWithCells="1">
                  <from>
                    <xdr:col>0</xdr:col>
                    <xdr:colOff>228600</xdr:colOff>
                    <xdr:row>36</xdr:row>
                    <xdr:rowOff>295275</xdr:rowOff>
                  </from>
                  <to>
                    <xdr:col>0</xdr:col>
                    <xdr:colOff>1562100</xdr:colOff>
                    <xdr:row>38</xdr:row>
                    <xdr:rowOff>9525</xdr:rowOff>
                  </to>
                </anchor>
              </controlPr>
            </control>
          </mc:Choice>
        </mc:AlternateContent>
        <mc:AlternateContent xmlns:mc="http://schemas.openxmlformats.org/markup-compatibility/2006">
          <mc:Choice Requires="x14">
            <control shapeId="4175" r:id="rId27" name="Drop Down 79">
              <controlPr defaultSize="0" autoLine="0" autoPict="0">
                <anchor moveWithCells="1">
                  <from>
                    <xdr:col>0</xdr:col>
                    <xdr:colOff>228600</xdr:colOff>
                    <xdr:row>37</xdr:row>
                    <xdr:rowOff>295275</xdr:rowOff>
                  </from>
                  <to>
                    <xdr:col>0</xdr:col>
                    <xdr:colOff>1562100</xdr:colOff>
                    <xdr:row>39</xdr:row>
                    <xdr:rowOff>9525</xdr:rowOff>
                  </to>
                </anchor>
              </controlPr>
            </control>
          </mc:Choice>
        </mc:AlternateContent>
        <mc:AlternateContent xmlns:mc="http://schemas.openxmlformats.org/markup-compatibility/2006">
          <mc:Choice Requires="x14">
            <control shapeId="4176" r:id="rId28" name="Drop Down 80">
              <controlPr defaultSize="0" autoLine="0" autoPict="0">
                <anchor moveWithCells="1">
                  <from>
                    <xdr:col>0</xdr:col>
                    <xdr:colOff>228600</xdr:colOff>
                    <xdr:row>38</xdr:row>
                    <xdr:rowOff>295275</xdr:rowOff>
                  </from>
                  <to>
                    <xdr:col>0</xdr:col>
                    <xdr:colOff>1562100</xdr:colOff>
                    <xdr:row>40</xdr:row>
                    <xdr:rowOff>9525</xdr:rowOff>
                  </to>
                </anchor>
              </controlPr>
            </control>
          </mc:Choice>
        </mc:AlternateContent>
        <mc:AlternateContent xmlns:mc="http://schemas.openxmlformats.org/markup-compatibility/2006">
          <mc:Choice Requires="x14">
            <control shapeId="4177" r:id="rId29" name="Drop Down 81">
              <controlPr defaultSize="0" autoLine="0" autoPict="0">
                <anchor moveWithCells="1">
                  <from>
                    <xdr:col>0</xdr:col>
                    <xdr:colOff>228600</xdr:colOff>
                    <xdr:row>39</xdr:row>
                    <xdr:rowOff>295275</xdr:rowOff>
                  </from>
                  <to>
                    <xdr:col>0</xdr:col>
                    <xdr:colOff>1562100</xdr:colOff>
                    <xdr:row>41</xdr:row>
                    <xdr:rowOff>9525</xdr:rowOff>
                  </to>
                </anchor>
              </controlPr>
            </control>
          </mc:Choice>
        </mc:AlternateContent>
        <mc:AlternateContent xmlns:mc="http://schemas.openxmlformats.org/markup-compatibility/2006">
          <mc:Choice Requires="x14">
            <control shapeId="4178" r:id="rId30" name="Drop Down 82">
              <controlPr defaultSize="0" autoLine="0" autoPict="0">
                <anchor moveWithCells="1">
                  <from>
                    <xdr:col>0</xdr:col>
                    <xdr:colOff>228600</xdr:colOff>
                    <xdr:row>40</xdr:row>
                    <xdr:rowOff>295275</xdr:rowOff>
                  </from>
                  <to>
                    <xdr:col>0</xdr:col>
                    <xdr:colOff>1562100</xdr:colOff>
                    <xdr:row>42</xdr:row>
                    <xdr:rowOff>9525</xdr:rowOff>
                  </to>
                </anchor>
              </controlPr>
            </control>
          </mc:Choice>
        </mc:AlternateContent>
        <mc:AlternateContent xmlns:mc="http://schemas.openxmlformats.org/markup-compatibility/2006">
          <mc:Choice Requires="x14">
            <control shapeId="4179" r:id="rId31" name="Drop Down 83">
              <controlPr defaultSize="0" autoLine="0" autoPict="0">
                <anchor moveWithCells="1">
                  <from>
                    <xdr:col>0</xdr:col>
                    <xdr:colOff>228600</xdr:colOff>
                    <xdr:row>41</xdr:row>
                    <xdr:rowOff>295275</xdr:rowOff>
                  </from>
                  <to>
                    <xdr:col>0</xdr:col>
                    <xdr:colOff>1562100</xdr:colOff>
                    <xdr:row>43</xdr:row>
                    <xdr:rowOff>9525</xdr:rowOff>
                  </to>
                </anchor>
              </controlPr>
            </control>
          </mc:Choice>
        </mc:AlternateContent>
        <mc:AlternateContent xmlns:mc="http://schemas.openxmlformats.org/markup-compatibility/2006">
          <mc:Choice Requires="x14">
            <control shapeId="4180" r:id="rId32" name="Drop Down 84">
              <controlPr defaultSize="0" autoLine="0" autoPict="0">
                <anchor moveWithCells="1">
                  <from>
                    <xdr:col>0</xdr:col>
                    <xdr:colOff>228600</xdr:colOff>
                    <xdr:row>42</xdr:row>
                    <xdr:rowOff>295275</xdr:rowOff>
                  </from>
                  <to>
                    <xdr:col>0</xdr:col>
                    <xdr:colOff>1562100</xdr:colOff>
                    <xdr:row>44</xdr:row>
                    <xdr:rowOff>9525</xdr:rowOff>
                  </to>
                </anchor>
              </controlPr>
            </control>
          </mc:Choice>
        </mc:AlternateContent>
        <mc:AlternateContent xmlns:mc="http://schemas.openxmlformats.org/markup-compatibility/2006">
          <mc:Choice Requires="x14">
            <control shapeId="4181" r:id="rId33" name="Drop Down 85">
              <controlPr defaultSize="0" autoLine="0" autoPict="0">
                <anchor moveWithCells="1">
                  <from>
                    <xdr:col>0</xdr:col>
                    <xdr:colOff>228600</xdr:colOff>
                    <xdr:row>44</xdr:row>
                    <xdr:rowOff>0</xdr:rowOff>
                  </from>
                  <to>
                    <xdr:col>0</xdr:col>
                    <xdr:colOff>1562100</xdr:colOff>
                    <xdr:row>45</xdr:row>
                    <xdr:rowOff>9525</xdr:rowOff>
                  </to>
                </anchor>
              </controlPr>
            </control>
          </mc:Choice>
        </mc:AlternateContent>
        <mc:AlternateContent xmlns:mc="http://schemas.openxmlformats.org/markup-compatibility/2006">
          <mc:Choice Requires="x14">
            <control shapeId="4182" r:id="rId34" name="Drop Down 86">
              <controlPr defaultSize="0" autoLine="0" autoPict="0">
                <anchor moveWithCells="1">
                  <from>
                    <xdr:col>0</xdr:col>
                    <xdr:colOff>228600</xdr:colOff>
                    <xdr:row>45</xdr:row>
                    <xdr:rowOff>0</xdr:rowOff>
                  </from>
                  <to>
                    <xdr:col>0</xdr:col>
                    <xdr:colOff>1562100</xdr:colOff>
                    <xdr:row>46</xdr:row>
                    <xdr:rowOff>9525</xdr:rowOff>
                  </to>
                </anchor>
              </controlPr>
            </control>
          </mc:Choice>
        </mc:AlternateContent>
        <mc:AlternateContent xmlns:mc="http://schemas.openxmlformats.org/markup-compatibility/2006">
          <mc:Choice Requires="x14">
            <control shapeId="4183" r:id="rId35" name="Drop Down 87">
              <controlPr defaultSize="0" autoLine="0" autoPict="0">
                <anchor moveWithCells="1">
                  <from>
                    <xdr:col>0</xdr:col>
                    <xdr:colOff>228600</xdr:colOff>
                    <xdr:row>46</xdr:row>
                    <xdr:rowOff>0</xdr:rowOff>
                  </from>
                  <to>
                    <xdr:col>0</xdr:col>
                    <xdr:colOff>1562100</xdr:colOff>
                    <xdr:row>47</xdr:row>
                    <xdr:rowOff>9525</xdr:rowOff>
                  </to>
                </anchor>
              </controlPr>
            </control>
          </mc:Choice>
        </mc:AlternateContent>
        <mc:AlternateContent xmlns:mc="http://schemas.openxmlformats.org/markup-compatibility/2006">
          <mc:Choice Requires="x14">
            <control shapeId="4184" r:id="rId36" name="Drop Down 88">
              <controlPr defaultSize="0" autoLine="0" autoPict="0">
                <anchor moveWithCells="1">
                  <from>
                    <xdr:col>0</xdr:col>
                    <xdr:colOff>228600</xdr:colOff>
                    <xdr:row>47</xdr:row>
                    <xdr:rowOff>0</xdr:rowOff>
                  </from>
                  <to>
                    <xdr:col>0</xdr:col>
                    <xdr:colOff>1562100</xdr:colOff>
                    <xdr:row>48</xdr:row>
                    <xdr:rowOff>9525</xdr:rowOff>
                  </to>
                </anchor>
              </controlPr>
            </control>
          </mc:Choice>
        </mc:AlternateContent>
        <mc:AlternateContent xmlns:mc="http://schemas.openxmlformats.org/markup-compatibility/2006">
          <mc:Choice Requires="x14">
            <control shapeId="4185" r:id="rId37" name="Drop Down 89">
              <controlPr defaultSize="0" autoLine="0" autoPict="0">
                <anchor moveWithCells="1">
                  <from>
                    <xdr:col>0</xdr:col>
                    <xdr:colOff>228600</xdr:colOff>
                    <xdr:row>48</xdr:row>
                    <xdr:rowOff>0</xdr:rowOff>
                  </from>
                  <to>
                    <xdr:col>0</xdr:col>
                    <xdr:colOff>1562100</xdr:colOff>
                    <xdr:row>49</xdr:row>
                    <xdr:rowOff>9525</xdr:rowOff>
                  </to>
                </anchor>
              </controlPr>
            </control>
          </mc:Choice>
        </mc:AlternateContent>
        <mc:AlternateContent xmlns:mc="http://schemas.openxmlformats.org/markup-compatibility/2006">
          <mc:Choice Requires="x14">
            <control shapeId="4186" r:id="rId38" name="Drop Down 90">
              <controlPr defaultSize="0" autoLine="0" autoPict="0">
                <anchor moveWithCells="1">
                  <from>
                    <xdr:col>0</xdr:col>
                    <xdr:colOff>228600</xdr:colOff>
                    <xdr:row>14</xdr:row>
                    <xdr:rowOff>0</xdr:rowOff>
                  </from>
                  <to>
                    <xdr:col>0</xdr:col>
                    <xdr:colOff>1562100</xdr:colOff>
                    <xdr:row>15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I61"/>
  <sheetViews>
    <sheetView showRuler="0" zoomScaleNormal="100" zoomScaleSheetLayoutView="110" workbookViewId="0"/>
  </sheetViews>
  <sheetFormatPr baseColWidth="10" defaultColWidth="0" defaultRowHeight="0" customHeight="1" zeroHeight="1" x14ac:dyDescent="0.25"/>
  <cols>
    <col min="1" max="1" width="60.5703125" style="69" customWidth="1"/>
    <col min="2" max="2" width="40.7109375" style="69" customWidth="1"/>
    <col min="3" max="3" width="30.85546875" style="69" customWidth="1"/>
    <col min="4" max="4" width="13.28515625" style="69" customWidth="1"/>
    <col min="5" max="5" width="27.5703125" style="69" customWidth="1"/>
    <col min="6" max="9" width="0" style="69" hidden="1" customWidth="1"/>
    <col min="10" max="16384" width="11.42578125" style="69" hidden="1"/>
  </cols>
  <sheetData>
    <row r="1" spans="1:8" ht="30" customHeight="1" x14ac:dyDescent="0.25"/>
    <row r="2" spans="1:8" ht="16.5" x14ac:dyDescent="0.3">
      <c r="A2" s="77" t="s">
        <v>151</v>
      </c>
      <c r="C2" s="31"/>
      <c r="D2" s="68"/>
      <c r="E2" s="68"/>
    </row>
    <row r="3" spans="1:8" ht="29.25" customHeight="1" x14ac:dyDescent="0.25">
      <c r="A3" s="77" t="s">
        <v>152</v>
      </c>
    </row>
    <row r="4" spans="1:8" ht="29.25" customHeight="1" x14ac:dyDescent="0.25">
      <c r="A4" s="77"/>
    </row>
    <row r="5" spans="1:8" ht="21" customHeight="1" x14ac:dyDescent="0.25">
      <c r="A5" s="68" t="s">
        <v>143</v>
      </c>
      <c r="B5" s="68"/>
    </row>
    <row r="6" spans="1:8" ht="21" customHeight="1" x14ac:dyDescent="0.25">
      <c r="A6" s="68" t="s">
        <v>142</v>
      </c>
      <c r="B6" s="68"/>
    </row>
    <row r="7" spans="1:8" ht="15.75" x14ac:dyDescent="0.25">
      <c r="A7" s="69" t="s">
        <v>141</v>
      </c>
      <c r="B7" s="68"/>
    </row>
    <row r="8" spans="1:8" ht="15.75" x14ac:dyDescent="0.25">
      <c r="A8" s="69" t="s">
        <v>140</v>
      </c>
      <c r="B8" s="68"/>
    </row>
    <row r="9" spans="1:8" ht="43.5" customHeight="1" x14ac:dyDescent="0.25">
      <c r="B9" s="68"/>
    </row>
    <row r="10" spans="1:8" ht="24.75" customHeight="1" x14ac:dyDescent="0.25">
      <c r="A10" s="71" t="s">
        <v>139</v>
      </c>
      <c r="B10" s="215"/>
      <c r="C10" s="216"/>
      <c r="D10" s="216"/>
      <c r="E10" s="217"/>
    </row>
    <row r="11" spans="1:8" ht="24.75" customHeight="1" x14ac:dyDescent="0.25">
      <c r="A11" s="214" t="s">
        <v>138</v>
      </c>
      <c r="B11" s="214"/>
      <c r="C11" s="104"/>
      <c r="D11" s="76" t="s">
        <v>137</v>
      </c>
      <c r="E11" s="106"/>
      <c r="F11" s="75"/>
      <c r="H11" s="75"/>
    </row>
    <row r="12" spans="1:8" ht="24.75" customHeight="1" x14ac:dyDescent="0.25">
      <c r="A12" s="74" t="s">
        <v>136</v>
      </c>
      <c r="B12" s="218"/>
      <c r="C12" s="219"/>
      <c r="D12" s="73" t="s">
        <v>135</v>
      </c>
      <c r="E12" s="105"/>
    </row>
    <row r="13" spans="1:8" ht="24.75" customHeight="1" x14ac:dyDescent="0.25">
      <c r="A13" s="69" t="s">
        <v>134</v>
      </c>
      <c r="B13" s="104"/>
      <c r="C13" s="72" t="s">
        <v>133</v>
      </c>
      <c r="D13" s="220" t="s">
        <v>147</v>
      </c>
      <c r="E13" s="220"/>
    </row>
    <row r="14" spans="1:8" ht="24.75" customHeight="1" x14ac:dyDescent="0.25">
      <c r="A14" s="210" t="s">
        <v>132</v>
      </c>
      <c r="B14" s="210"/>
      <c r="C14" s="210"/>
      <c r="D14" s="210"/>
      <c r="E14" s="210"/>
    </row>
    <row r="15" spans="1:8" ht="22.5" customHeight="1" x14ac:dyDescent="0.25">
      <c r="A15" s="70"/>
      <c r="B15" s="70"/>
      <c r="C15" s="70"/>
      <c r="D15" s="70"/>
      <c r="E15" s="70"/>
    </row>
    <row r="16" spans="1:8" ht="30.75" customHeight="1" x14ac:dyDescent="0.25">
      <c r="A16" s="210" t="s">
        <v>131</v>
      </c>
      <c r="B16" s="210"/>
      <c r="C16" s="210"/>
      <c r="D16" s="210"/>
      <c r="E16" s="210"/>
    </row>
    <row r="17" spans="1:5" ht="24" customHeight="1" x14ac:dyDescent="0.25">
      <c r="A17" s="71" t="s">
        <v>130</v>
      </c>
      <c r="B17" s="209" t="s">
        <v>147</v>
      </c>
      <c r="C17" s="209"/>
      <c r="D17" s="209"/>
      <c r="E17" s="209"/>
    </row>
    <row r="18" spans="1:5" ht="26.25" customHeight="1" x14ac:dyDescent="0.25">
      <c r="A18" s="210" t="s">
        <v>171</v>
      </c>
      <c r="B18" s="210"/>
      <c r="C18" s="210"/>
      <c r="D18" s="210"/>
      <c r="E18" s="210"/>
    </row>
    <row r="19" spans="1:5" ht="30" customHeight="1" x14ac:dyDescent="0.25">
      <c r="A19" s="70"/>
      <c r="B19" s="70"/>
      <c r="C19" s="70"/>
      <c r="D19" s="70"/>
      <c r="E19" s="70"/>
    </row>
    <row r="20" spans="1:5" ht="51.75" customHeight="1" x14ac:dyDescent="0.25"/>
    <row r="21" spans="1:5" ht="32.25" customHeight="1" x14ac:dyDescent="0.25">
      <c r="B21" s="211" t="s">
        <v>129</v>
      </c>
      <c r="C21" s="211"/>
    </row>
    <row r="22" spans="1:5" ht="28.5" customHeight="1" x14ac:dyDescent="0.25"/>
    <row r="23" spans="1:5" ht="32.25" customHeight="1" x14ac:dyDescent="0.25">
      <c r="B23" s="212"/>
      <c r="C23" s="213"/>
    </row>
    <row r="24" spans="1:5" ht="23.25" customHeight="1" x14ac:dyDescent="0.25">
      <c r="A24" s="214" t="s">
        <v>79</v>
      </c>
      <c r="B24" s="214"/>
      <c r="C24" s="214"/>
      <c r="D24" s="214"/>
      <c r="E24" s="214"/>
    </row>
    <row r="25" spans="1:5" ht="16.5"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row r="60" ht="16.5" hidden="1" customHeight="1" x14ac:dyDescent="0.25"/>
    <row r="61" ht="16.5" hidden="1" customHeight="1" x14ac:dyDescent="0.25"/>
  </sheetData>
  <sheetProtection password="E257"/>
  <protectedRanges>
    <protectedRange sqref="B10 C11 E11 B12 E12 B13 B23" name="Rango1" securityDescriptor="O:WDG:WDD:(A;;CC;;;WD)"/>
  </protectedRanges>
  <mergeCells count="11">
    <mergeCell ref="A16:E16"/>
    <mergeCell ref="B10:E10"/>
    <mergeCell ref="A11:B11"/>
    <mergeCell ref="B12:C12"/>
    <mergeCell ref="D13:E13"/>
    <mergeCell ref="A14:E14"/>
    <mergeCell ref="B17:E17"/>
    <mergeCell ref="A18:E18"/>
    <mergeCell ref="B21:C21"/>
    <mergeCell ref="B23:C23"/>
    <mergeCell ref="A24:E24"/>
  </mergeCells>
  <pageMargins left="0.70866141732283472" right="0.70866141732283472" top="0.74803149606299213" bottom="0.74803149606299213" header="0.31496062992125984" footer="0.31496062992125984"/>
  <pageSetup scale="5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1:I59"/>
  <sheetViews>
    <sheetView showRuler="0" topLeftCell="A13" zoomScaleNormal="100" zoomScaleSheetLayoutView="110" workbookViewId="0">
      <selection activeCell="E19" sqref="E19"/>
    </sheetView>
  </sheetViews>
  <sheetFormatPr baseColWidth="10" defaultColWidth="0" defaultRowHeight="0" customHeight="1" zeroHeight="1" x14ac:dyDescent="0.25"/>
  <cols>
    <col min="1" max="1" width="69.28515625" style="69" customWidth="1"/>
    <col min="2" max="2" width="32.140625" style="69" customWidth="1"/>
    <col min="3" max="3" width="21" style="69" customWidth="1"/>
    <col min="4" max="4" width="13.28515625" style="69" customWidth="1"/>
    <col min="5" max="5" width="27.5703125" style="69" customWidth="1"/>
    <col min="6" max="9" width="0" style="69" hidden="1" customWidth="1"/>
    <col min="10" max="16384" width="11.42578125" style="69" hidden="1"/>
  </cols>
  <sheetData>
    <row r="1" spans="1:8" ht="30" customHeight="1" x14ac:dyDescent="0.25"/>
    <row r="2" spans="1:8" ht="16.5" x14ac:dyDescent="0.3">
      <c r="A2" s="77" t="s">
        <v>145</v>
      </c>
      <c r="C2" s="31"/>
      <c r="D2" s="68"/>
      <c r="E2" s="68"/>
    </row>
    <row r="3" spans="1:8" ht="25.5" customHeight="1" x14ac:dyDescent="0.25">
      <c r="A3" s="77" t="s">
        <v>144</v>
      </c>
    </row>
    <row r="4" spans="1:8" ht="46.5" customHeight="1" x14ac:dyDescent="0.25">
      <c r="A4" s="77"/>
    </row>
    <row r="5" spans="1:8" ht="21" customHeight="1" x14ac:dyDescent="0.25">
      <c r="A5" s="68" t="s">
        <v>143</v>
      </c>
      <c r="B5" s="68"/>
    </row>
    <row r="6" spans="1:8" ht="21" customHeight="1" x14ac:dyDescent="0.25">
      <c r="A6" s="68" t="s">
        <v>142</v>
      </c>
      <c r="B6" s="68"/>
    </row>
    <row r="7" spans="1:8" ht="15.75" x14ac:dyDescent="0.25">
      <c r="A7" s="69" t="s">
        <v>141</v>
      </c>
      <c r="B7" s="68"/>
    </row>
    <row r="8" spans="1:8" ht="15.75" x14ac:dyDescent="0.25">
      <c r="A8" s="69" t="s">
        <v>140</v>
      </c>
      <c r="B8" s="68"/>
    </row>
    <row r="9" spans="1:8" ht="43.5" customHeight="1" x14ac:dyDescent="0.25">
      <c r="B9" s="68"/>
    </row>
    <row r="10" spans="1:8" ht="24.75" customHeight="1" x14ac:dyDescent="0.25">
      <c r="A10" s="69" t="s">
        <v>153</v>
      </c>
      <c r="B10" s="215"/>
      <c r="C10" s="216"/>
      <c r="D10" s="216"/>
      <c r="E10" s="217"/>
    </row>
    <row r="11" spans="1:8" ht="24.75" customHeight="1" x14ac:dyDescent="0.25">
      <c r="A11" s="71" t="s">
        <v>146</v>
      </c>
      <c r="B11" s="215"/>
      <c r="C11" s="216"/>
      <c r="D11" s="216"/>
      <c r="E11" s="217"/>
      <c r="F11" s="75"/>
      <c r="H11" s="75"/>
    </row>
    <row r="12" spans="1:8" ht="24.75" customHeight="1" x14ac:dyDescent="0.25">
      <c r="A12" s="72" t="s">
        <v>133</v>
      </c>
      <c r="B12" s="220" t="s">
        <v>147</v>
      </c>
      <c r="C12" s="220"/>
      <c r="D12" s="221" t="s">
        <v>132</v>
      </c>
      <c r="E12" s="221"/>
    </row>
    <row r="13" spans="1:8" ht="22.5" customHeight="1" x14ac:dyDescent="0.25">
      <c r="A13" s="70"/>
      <c r="B13" s="70"/>
      <c r="C13" s="70"/>
      <c r="D13" s="70"/>
      <c r="E13" s="70"/>
    </row>
    <row r="14" spans="1:8" ht="30.75" customHeight="1" x14ac:dyDescent="0.25">
      <c r="A14" s="210" t="s">
        <v>148</v>
      </c>
      <c r="B14" s="210"/>
      <c r="C14" s="210"/>
      <c r="D14" s="210"/>
      <c r="E14" s="210"/>
    </row>
    <row r="15" spans="1:8" ht="24" customHeight="1" x14ac:dyDescent="0.25">
      <c r="A15" s="71" t="s">
        <v>149</v>
      </c>
      <c r="B15" s="209" t="s">
        <v>147</v>
      </c>
      <c r="C15" s="209"/>
      <c r="D15" s="209"/>
      <c r="E15" s="209"/>
    </row>
    <row r="16" spans="1:8" ht="36" customHeight="1" x14ac:dyDescent="0.25">
      <c r="A16" s="210" t="s">
        <v>172</v>
      </c>
      <c r="B16" s="210"/>
      <c r="C16" s="210"/>
      <c r="D16" s="210"/>
      <c r="E16" s="210"/>
    </row>
    <row r="17" spans="1:5" ht="30" customHeight="1" x14ac:dyDescent="0.25">
      <c r="A17" s="70"/>
      <c r="B17" s="70"/>
      <c r="C17" s="70"/>
      <c r="D17" s="70"/>
      <c r="E17" s="70"/>
    </row>
    <row r="18" spans="1:5" ht="51.75" customHeight="1" x14ac:dyDescent="0.25"/>
    <row r="19" spans="1:5" ht="32.25" customHeight="1" x14ac:dyDescent="0.25">
      <c r="B19" s="211" t="s">
        <v>150</v>
      </c>
      <c r="C19" s="211"/>
    </row>
    <row r="20" spans="1:5" ht="28.5" customHeight="1" x14ac:dyDescent="0.25"/>
    <row r="21" spans="1:5" ht="32.25" customHeight="1" x14ac:dyDescent="0.25">
      <c r="B21" s="212"/>
      <c r="C21" s="213"/>
    </row>
    <row r="22" spans="1:5" ht="23.25" customHeight="1" x14ac:dyDescent="0.25">
      <c r="A22" s="214" t="s">
        <v>79</v>
      </c>
      <c r="B22" s="214"/>
      <c r="C22" s="214"/>
      <c r="D22" s="214"/>
      <c r="E22" s="214"/>
    </row>
    <row r="23" spans="1:5" ht="16.5" customHeight="1" x14ac:dyDescent="0.25"/>
    <row r="24" spans="1:5" ht="16.5" hidden="1" customHeight="1" x14ac:dyDescent="0.25"/>
    <row r="25" spans="1:5" ht="16.5" hidden="1"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sheetData>
  <sheetProtection password="E257"/>
  <protectedRanges>
    <protectedRange sqref="B10 B11 B21" name="Rango1" securityDescriptor="O:WDG:WDD:(A;;CC;;;WD)"/>
  </protectedRanges>
  <mergeCells count="10">
    <mergeCell ref="B19:C19"/>
    <mergeCell ref="B21:C21"/>
    <mergeCell ref="A22:E22"/>
    <mergeCell ref="B10:E10"/>
    <mergeCell ref="B12:C12"/>
    <mergeCell ref="A14:E14"/>
    <mergeCell ref="B11:E11"/>
    <mergeCell ref="D12:E12"/>
    <mergeCell ref="B15:E15"/>
    <mergeCell ref="A16:E16"/>
  </mergeCells>
  <pageMargins left="0.70866141732283472" right="0.70866141732283472" top="0.74803149606299213" bottom="0.74803149606299213" header="0.31496062992125984" footer="0.31496062992125984"/>
  <pageSetup scale="55"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pageSetUpPr fitToPage="1"/>
  </sheetPr>
  <dimension ref="A1:Z11"/>
  <sheetViews>
    <sheetView topLeftCell="A11" workbookViewId="0"/>
  </sheetViews>
  <sheetFormatPr baseColWidth="10" defaultRowHeight="15" x14ac:dyDescent="0.25"/>
  <cols>
    <col min="1" max="1" width="10.28515625" style="110" customWidth="1"/>
    <col min="2" max="2" width="37.42578125" style="110" customWidth="1"/>
    <col min="3" max="3" width="73.42578125" style="110" customWidth="1"/>
    <col min="4" max="4" width="38.5703125" style="110" customWidth="1"/>
    <col min="5" max="16384" width="11.42578125" style="110"/>
  </cols>
  <sheetData>
    <row r="1" spans="1:26" ht="36.75" customHeight="1" x14ac:dyDescent="0.25">
      <c r="C1" s="33" t="s">
        <v>50</v>
      </c>
      <c r="Z1" s="121" t="s">
        <v>224</v>
      </c>
    </row>
    <row r="2" spans="1:26" ht="27" customHeight="1" x14ac:dyDescent="0.25">
      <c r="C2" s="33" t="s">
        <v>174</v>
      </c>
    </row>
    <row r="3" spans="1:26" ht="27" customHeight="1" x14ac:dyDescent="0.25">
      <c r="C3" s="33"/>
    </row>
    <row r="4" spans="1:26" ht="42.75" hidden="1" customHeight="1" x14ac:dyDescent="0.25">
      <c r="A4" s="122">
        <v>1</v>
      </c>
      <c r="B4" s="123" t="s">
        <v>225</v>
      </c>
      <c r="C4" s="124"/>
    </row>
    <row r="5" spans="1:26" ht="42.75" customHeight="1" x14ac:dyDescent="0.25">
      <c r="A5" s="122">
        <v>2</v>
      </c>
      <c r="B5" s="123" t="s">
        <v>229</v>
      </c>
      <c r="C5" s="129" t="str">
        <f>IF(OR('CRE 2 Requisitos'!E56=TRUE,'CRE 2 Requisitos'!E57=TRUE,'CRE 2 Requisitos'!E58=TRUE),CONCATENATE(IF('CRE 2 Requisitos'!E56=TRUE,"Autotanques  ",""),IF('CRE 2 Requisitos'!E57=TRUE,"Semirremolques o carrotolvas  ",""),IF('CRE 2 Requisitos'!E58=TRUE,"Carrotanques  ","")),"")</f>
        <v/>
      </c>
    </row>
    <row r="6" spans="1:26" ht="42.75" customHeight="1" x14ac:dyDescent="0.25">
      <c r="A6" s="122">
        <v>3</v>
      </c>
      <c r="B6" s="123" t="s">
        <v>58</v>
      </c>
      <c r="C6" s="128" t="str">
        <f>IF(OR('CRE 2 Requisitos'!D17=TRUE,'CRE 2 Requisitos'!D19=TRUE,'CRE 2 Requisitos'!D20=TRUE,'CRE 2 Requisitos'!D21=TRUE,'CRE 2 Requisitos'!D22=TRUE,'CRE 2 Requisitos'!D23=TRUE),CONCATENATE(IF('CRE 2 Requisitos'!D17=TRUE,"Petróleo  ",""),IF('CRE 2 Requisitos'!D19=TRUE,"Gasolinas  ",""),IF('CRE 2 Requisitos'!D20=TRUE,"Diésel  ",""),IF('CRE 2 Requisitos'!D21=TRUE,"Combustóleo  ",""),IF('CRE 2 Requisitos'!D22=TRUE,"Turbosina  ",""),IF('CRE 2 Requisitos'!D23=TRUE,"Otros petrolíferos  ",""),IF(ISTEXT('CRE 2 Requisitos'!C25),CONCATENATE("(",'CRE 2 Requisitos'!C25,")"),"")),"")</f>
        <v/>
      </c>
    </row>
    <row r="7" spans="1:26" ht="46.5" customHeight="1" x14ac:dyDescent="0.25">
      <c r="A7" s="122">
        <v>4</v>
      </c>
      <c r="B7" s="123" t="s">
        <v>226</v>
      </c>
      <c r="C7" s="129" t="str">
        <f>IF('CRE 2 Requisitos'!C10="","",'CRE 2 Requisitos'!C10)</f>
        <v/>
      </c>
    </row>
    <row r="8" spans="1:26" ht="46.5" customHeight="1" x14ac:dyDescent="0.25">
      <c r="A8" s="122">
        <v>5</v>
      </c>
      <c r="B8" s="123" t="s">
        <v>228</v>
      </c>
      <c r="C8" s="130" t="str">
        <f>IF('CRE 2 Requisitos'!C8="","",'CRE 2 Requisitos'!C8)</f>
        <v/>
      </c>
    </row>
    <row r="9" spans="1:26" ht="46.5" customHeight="1" x14ac:dyDescent="0.25">
      <c r="A9" s="122">
        <v>6</v>
      </c>
      <c r="B9" s="123" t="s">
        <v>227</v>
      </c>
      <c r="C9" s="131" t="str">
        <f>IF('CRE 2 Requisitos'!C139=0,"",'CRE 2 Requisitos'!C139)</f>
        <v/>
      </c>
    </row>
    <row r="10" spans="1:26" x14ac:dyDescent="0.25">
      <c r="A10" s="125"/>
      <c r="B10" s="125"/>
    </row>
    <row r="11" spans="1:26" x14ac:dyDescent="0.25">
      <c r="A11" s="125"/>
      <c r="B11" s="125"/>
    </row>
  </sheetData>
  <sheetProtection password="E257"/>
  <hyperlinks>
    <hyperlink ref="Z1" location="Formato!Área_de_impresión" display="Formato" xr:uid="{00000000-0004-0000-0500-000000000000}"/>
  </hyperlinks>
  <pageMargins left="0.7" right="0.7" top="0.75" bottom="0.75" header="0.3" footer="0.3"/>
  <pageSetup scale="7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A1:G23"/>
  <sheetViews>
    <sheetView zoomScaleNormal="100" workbookViewId="0">
      <selection activeCell="A8" sqref="A8"/>
    </sheetView>
  </sheetViews>
  <sheetFormatPr baseColWidth="10" defaultRowHeight="15" x14ac:dyDescent="0.25"/>
  <cols>
    <col min="1" max="1" width="13.42578125" style="110" customWidth="1"/>
    <col min="2" max="2" width="15.28515625" style="112" customWidth="1"/>
    <col min="3" max="5" width="21" style="110" customWidth="1"/>
    <col min="6" max="6" width="15.28515625" style="111" customWidth="1"/>
    <col min="7" max="7" width="21" style="110" customWidth="1"/>
    <col min="8" max="8" width="27.140625" style="110" customWidth="1"/>
    <col min="9" max="9" width="19.42578125" style="110" customWidth="1"/>
    <col min="10" max="16384" width="11.42578125" style="110"/>
  </cols>
  <sheetData>
    <row r="1" spans="1:7" ht="33.75" customHeight="1" x14ac:dyDescent="0.25">
      <c r="B1" s="110"/>
      <c r="E1" s="33" t="s">
        <v>230</v>
      </c>
    </row>
    <row r="2" spans="1:7" ht="38.25" customHeight="1" x14ac:dyDescent="0.25">
      <c r="B2" s="110"/>
      <c r="E2" s="33" t="s">
        <v>231</v>
      </c>
    </row>
    <row r="3" spans="1:7" ht="28.5" customHeight="1" x14ac:dyDescent="0.25">
      <c r="A3" s="110" t="s">
        <v>175</v>
      </c>
    </row>
    <row r="4" spans="1:7" ht="38.25" customHeight="1" x14ac:dyDescent="0.25">
      <c r="C4" s="111"/>
      <c r="D4" s="111"/>
      <c r="E4" s="111"/>
      <c r="G4" s="111"/>
    </row>
    <row r="5" spans="1:7" ht="47.25" customHeight="1" x14ac:dyDescent="0.25">
      <c r="C5" s="111"/>
      <c r="D5" s="111"/>
      <c r="E5" s="111"/>
      <c r="G5" s="111"/>
    </row>
    <row r="6" spans="1:7" ht="47.25" customHeight="1" x14ac:dyDescent="0.25">
      <c r="C6" s="111"/>
      <c r="D6" s="111"/>
      <c r="E6" s="111"/>
      <c r="G6" s="111"/>
    </row>
    <row r="7" spans="1:7" ht="47.25" customHeight="1" x14ac:dyDescent="0.25">
      <c r="A7" s="112" t="s">
        <v>176</v>
      </c>
      <c r="C7" s="111"/>
      <c r="D7" s="111"/>
      <c r="E7" s="111"/>
      <c r="G7" s="111"/>
    </row>
    <row r="8" spans="1:7" ht="47.25" customHeight="1" thickBot="1" x14ac:dyDescent="0.3">
      <c r="C8" s="111"/>
      <c r="D8" s="111"/>
      <c r="E8" s="111"/>
      <c r="G8" s="111"/>
    </row>
    <row r="9" spans="1:7" ht="72" customHeight="1" thickBot="1" x14ac:dyDescent="0.3">
      <c r="A9" s="112" t="s">
        <v>177</v>
      </c>
      <c r="C9" s="113"/>
      <c r="D9" s="111"/>
      <c r="E9" s="114" t="str">
        <f>IF('CRE 2 Requisitos'!C10="","",'CRE 2 Requisitos'!C10)</f>
        <v/>
      </c>
      <c r="F9" s="113"/>
      <c r="G9" s="113"/>
    </row>
    <row r="10" spans="1:7" ht="47.25" customHeight="1" x14ac:dyDescent="0.25">
      <c r="C10" s="111"/>
      <c r="D10" s="111"/>
      <c r="E10" s="111"/>
      <c r="G10" s="111"/>
    </row>
    <row r="11" spans="1:7" ht="47.25" customHeight="1" x14ac:dyDescent="0.25">
      <c r="A11" s="112" t="s">
        <v>178</v>
      </c>
      <c r="C11" s="113"/>
      <c r="D11" s="111"/>
      <c r="E11" s="111"/>
      <c r="G11" s="111"/>
    </row>
    <row r="12" spans="1:7" ht="30.75" customHeight="1" x14ac:dyDescent="0.25">
      <c r="C12" s="111"/>
      <c r="D12" s="111"/>
      <c r="E12" s="111"/>
      <c r="G12" s="111"/>
    </row>
    <row r="13" spans="1:7" ht="30.75" customHeight="1" x14ac:dyDescent="0.25">
      <c r="A13" s="110" t="s">
        <v>280</v>
      </c>
      <c r="C13" s="111"/>
      <c r="D13" s="111"/>
      <c r="E13" s="111"/>
      <c r="G13" s="111"/>
    </row>
    <row r="14" spans="1:7" ht="30.75" customHeight="1" x14ac:dyDescent="0.25">
      <c r="B14" s="222" t="s">
        <v>281</v>
      </c>
      <c r="C14" s="222"/>
      <c r="D14" s="222"/>
      <c r="E14" s="124" t="s">
        <v>282</v>
      </c>
      <c r="G14" s="111"/>
    </row>
    <row r="15" spans="1:7" ht="27" customHeight="1" x14ac:dyDescent="0.25">
      <c r="B15" s="196"/>
      <c r="C15" s="193"/>
      <c r="D15" s="194"/>
      <c r="E15" s="197"/>
      <c r="G15" s="111"/>
    </row>
    <row r="16" spans="1:7" ht="27" customHeight="1" x14ac:dyDescent="0.25">
      <c r="B16" s="196"/>
      <c r="C16" s="193"/>
      <c r="D16" s="194"/>
      <c r="E16" s="195"/>
    </row>
    <row r="17" spans="2:5" ht="27" customHeight="1" x14ac:dyDescent="0.25">
      <c r="B17" s="196"/>
      <c r="C17" s="193"/>
      <c r="D17" s="194"/>
      <c r="E17" s="195"/>
    </row>
    <row r="18" spans="2:5" ht="27" customHeight="1" x14ac:dyDescent="0.25">
      <c r="B18" s="196"/>
      <c r="C18" s="193"/>
      <c r="D18" s="194"/>
      <c r="E18" s="195"/>
    </row>
    <row r="19" spans="2:5" ht="27" customHeight="1" x14ac:dyDescent="0.25">
      <c r="B19" s="196"/>
      <c r="C19" s="193"/>
      <c r="D19" s="194"/>
      <c r="E19" s="195"/>
    </row>
    <row r="20" spans="2:5" ht="27" customHeight="1" x14ac:dyDescent="0.25">
      <c r="B20" s="196"/>
      <c r="C20" s="193"/>
      <c r="D20" s="194"/>
      <c r="E20" s="195"/>
    </row>
    <row r="21" spans="2:5" ht="27" customHeight="1" x14ac:dyDescent="0.25">
      <c r="B21" s="196"/>
      <c r="C21" s="193"/>
      <c r="D21" s="194"/>
      <c r="E21" s="195"/>
    </row>
    <row r="22" spans="2:5" ht="27" customHeight="1" x14ac:dyDescent="0.25">
      <c r="B22" s="196"/>
      <c r="C22" s="193"/>
      <c r="D22" s="194"/>
      <c r="E22" s="195"/>
    </row>
    <row r="23" spans="2:5" ht="27" customHeight="1" x14ac:dyDescent="0.25">
      <c r="B23" s="196"/>
      <c r="C23" s="193"/>
      <c r="D23" s="194"/>
      <c r="E23" s="195"/>
    </row>
  </sheetData>
  <sheetProtection password="E257"/>
  <mergeCells count="1">
    <mergeCell ref="B14:D14"/>
  </mergeCells>
  <pageMargins left="0.70866141732283472" right="0.70866141732283472" top="0.74803149606299213" bottom="0.74803149606299213" header="0.31496062992125984" footer="0.31496062992125984"/>
  <pageSetup scale="58" orientation="portrait" r:id="rId1"/>
  <colBreaks count="1" manualBreakCount="1">
    <brk id="8" max="20"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T59"/>
  <sheetViews>
    <sheetView topLeftCell="A58" zoomScaleNormal="100" zoomScaleSheetLayoutView="100" workbookViewId="0"/>
  </sheetViews>
  <sheetFormatPr baseColWidth="10" defaultColWidth="24.7109375" defaultRowHeight="15" x14ac:dyDescent="0.25"/>
  <cols>
    <col min="1" max="1" width="12.7109375" style="110" customWidth="1"/>
    <col min="2" max="7" width="24.7109375" style="110"/>
    <col min="8" max="8" width="12.7109375" style="110" customWidth="1"/>
    <col min="9" max="14" width="24.7109375" style="110"/>
    <col min="15" max="15" width="12.7109375" style="110" customWidth="1"/>
    <col min="16" max="20" width="27.7109375" style="110" customWidth="1"/>
    <col min="21" max="16384" width="24.7109375" style="110"/>
  </cols>
  <sheetData>
    <row r="1" spans="1:20" ht="36.75" customHeight="1" x14ac:dyDescent="0.25">
      <c r="A1" s="170"/>
      <c r="B1" s="170"/>
      <c r="C1" s="170"/>
      <c r="D1" s="171" t="s">
        <v>230</v>
      </c>
      <c r="E1" s="170"/>
      <c r="F1" s="170"/>
      <c r="G1" s="170"/>
      <c r="H1" s="170"/>
      <c r="I1" s="170"/>
      <c r="J1" s="170"/>
      <c r="K1" s="171" t="s">
        <v>230</v>
      </c>
      <c r="L1" s="170"/>
      <c r="M1" s="170"/>
      <c r="N1" s="170"/>
      <c r="O1" s="171"/>
      <c r="P1" s="171"/>
      <c r="Q1" s="170"/>
      <c r="R1" s="170"/>
      <c r="S1" s="170"/>
      <c r="T1" s="170"/>
    </row>
    <row r="2" spans="1:20" ht="27" customHeight="1" x14ac:dyDescent="0.25">
      <c r="A2" s="170"/>
      <c r="B2" s="170"/>
      <c r="C2" s="170"/>
      <c r="D2" s="171" t="s">
        <v>232</v>
      </c>
      <c r="E2" s="170"/>
      <c r="F2" s="170"/>
      <c r="G2" s="170"/>
      <c r="H2" s="170"/>
      <c r="I2" s="170"/>
      <c r="J2" s="170"/>
      <c r="K2" s="171" t="s">
        <v>232</v>
      </c>
      <c r="L2" s="170"/>
      <c r="M2" s="170"/>
      <c r="N2" s="170"/>
      <c r="O2" s="171"/>
      <c r="P2" s="171"/>
      <c r="Q2" s="170"/>
      <c r="R2" s="170"/>
      <c r="S2" s="170"/>
      <c r="T2" s="170"/>
    </row>
    <row r="3" spans="1:20" ht="27" customHeight="1" x14ac:dyDescent="0.25">
      <c r="A3" s="170"/>
      <c r="B3" s="170"/>
      <c r="C3" s="170"/>
      <c r="D3" s="171"/>
      <c r="E3" s="170"/>
      <c r="F3" s="170"/>
      <c r="G3" s="170"/>
      <c r="H3" s="170"/>
      <c r="I3" s="170"/>
      <c r="J3" s="170"/>
      <c r="K3" s="171"/>
      <c r="L3" s="170"/>
      <c r="M3" s="170"/>
      <c r="N3" s="170"/>
      <c r="O3" s="171"/>
      <c r="P3" s="171"/>
      <c r="Q3" s="170"/>
      <c r="R3" s="170"/>
      <c r="S3" s="170"/>
      <c r="T3" s="170"/>
    </row>
    <row r="4" spans="1:20" ht="34.5" customHeight="1" x14ac:dyDescent="0.3">
      <c r="A4" s="172" t="s">
        <v>246</v>
      </c>
      <c r="B4" s="172"/>
      <c r="C4" s="99"/>
      <c r="D4" s="173"/>
      <c r="E4" s="99"/>
      <c r="F4" s="174"/>
      <c r="G4" s="173"/>
      <c r="H4" s="172" t="s">
        <v>245</v>
      </c>
      <c r="I4" s="170"/>
      <c r="J4" s="99"/>
      <c r="K4" s="173"/>
      <c r="L4" s="99"/>
      <c r="M4" s="174"/>
      <c r="N4" s="173"/>
      <c r="O4" s="172" t="s">
        <v>247</v>
      </c>
      <c r="P4" s="175"/>
      <c r="Q4" s="99"/>
      <c r="R4" s="173"/>
      <c r="S4" s="99"/>
      <c r="T4" s="173"/>
    </row>
    <row r="5" spans="1:20" ht="68.25" customHeight="1" x14ac:dyDescent="0.25">
      <c r="A5" s="176" t="s">
        <v>237</v>
      </c>
      <c r="B5" s="176" t="s">
        <v>243</v>
      </c>
      <c r="C5" s="176" t="s">
        <v>236</v>
      </c>
      <c r="D5" s="176" t="s">
        <v>233</v>
      </c>
      <c r="E5" s="176" t="s">
        <v>234</v>
      </c>
      <c r="F5" s="176" t="s">
        <v>238</v>
      </c>
      <c r="G5" s="176" t="s">
        <v>235</v>
      </c>
      <c r="H5" s="176" t="s">
        <v>237</v>
      </c>
      <c r="I5" s="176" t="s">
        <v>239</v>
      </c>
      <c r="J5" s="176" t="s">
        <v>240</v>
      </c>
      <c r="K5" s="176" t="s">
        <v>233</v>
      </c>
      <c r="L5" s="176" t="s">
        <v>234</v>
      </c>
      <c r="M5" s="176" t="s">
        <v>241</v>
      </c>
      <c r="N5" s="176" t="s">
        <v>235</v>
      </c>
      <c r="O5" s="176" t="s">
        <v>237</v>
      </c>
      <c r="P5" s="176" t="s">
        <v>242</v>
      </c>
      <c r="Q5" s="176" t="s">
        <v>240</v>
      </c>
      <c r="R5" s="176" t="s">
        <v>234</v>
      </c>
      <c r="S5" s="176" t="s">
        <v>244</v>
      </c>
      <c r="T5" s="176" t="s">
        <v>235</v>
      </c>
    </row>
    <row r="6" spans="1:20" ht="22.5" customHeight="1" x14ac:dyDescent="0.3">
      <c r="A6" s="166">
        <v>1</v>
      </c>
      <c r="B6" s="93"/>
      <c r="C6" s="167"/>
      <c r="D6" s="167"/>
      <c r="E6" s="167"/>
      <c r="F6" s="168"/>
      <c r="G6" s="168"/>
      <c r="H6" s="166">
        <v>1</v>
      </c>
      <c r="I6" s="93"/>
      <c r="J6" s="167"/>
      <c r="K6" s="167"/>
      <c r="L6" s="167"/>
      <c r="M6" s="168"/>
      <c r="N6" s="168"/>
      <c r="O6" s="166">
        <v>1</v>
      </c>
      <c r="P6" s="93"/>
      <c r="Q6" s="167"/>
      <c r="R6" s="167"/>
      <c r="S6" s="168"/>
      <c r="T6" s="168"/>
    </row>
    <row r="7" spans="1:20" ht="22.5" customHeight="1" x14ac:dyDescent="0.3">
      <c r="A7" s="166">
        <v>2</v>
      </c>
      <c r="B7" s="93"/>
      <c r="C7" s="167"/>
      <c r="D7" s="167"/>
      <c r="E7" s="167"/>
      <c r="F7" s="168"/>
      <c r="G7" s="168"/>
      <c r="H7" s="166">
        <v>2</v>
      </c>
      <c r="I7" s="93"/>
      <c r="J7" s="167"/>
      <c r="K7" s="167"/>
      <c r="L7" s="167"/>
      <c r="M7" s="168"/>
      <c r="N7" s="168"/>
      <c r="O7" s="166">
        <v>2</v>
      </c>
      <c r="P7" s="93"/>
      <c r="Q7" s="167"/>
      <c r="R7" s="167"/>
      <c r="S7" s="168"/>
      <c r="T7" s="168"/>
    </row>
    <row r="8" spans="1:20" ht="22.5" customHeight="1" x14ac:dyDescent="0.3">
      <c r="A8" s="166">
        <v>3</v>
      </c>
      <c r="B8" s="93"/>
      <c r="C8" s="167"/>
      <c r="D8" s="167"/>
      <c r="E8" s="167"/>
      <c r="F8" s="168"/>
      <c r="G8" s="168"/>
      <c r="H8" s="166">
        <v>3</v>
      </c>
      <c r="I8" s="93"/>
      <c r="J8" s="167"/>
      <c r="K8" s="167"/>
      <c r="L8" s="167"/>
      <c r="M8" s="168"/>
      <c r="N8" s="168"/>
      <c r="O8" s="166">
        <v>3</v>
      </c>
      <c r="P8" s="93"/>
      <c r="Q8" s="167"/>
      <c r="R8" s="167"/>
      <c r="S8" s="168"/>
      <c r="T8" s="168"/>
    </row>
    <row r="9" spans="1:20" ht="22.5" customHeight="1" x14ac:dyDescent="0.3">
      <c r="A9" s="166">
        <v>4</v>
      </c>
      <c r="B9" s="93"/>
      <c r="C9" s="167"/>
      <c r="D9" s="167"/>
      <c r="E9" s="167"/>
      <c r="F9" s="168"/>
      <c r="G9" s="168"/>
      <c r="H9" s="166">
        <v>4</v>
      </c>
      <c r="I9" s="93"/>
      <c r="J9" s="167"/>
      <c r="K9" s="167"/>
      <c r="L9" s="167"/>
      <c r="M9" s="168"/>
      <c r="N9" s="168"/>
      <c r="O9" s="166">
        <v>4</v>
      </c>
      <c r="P9" s="93"/>
      <c r="Q9" s="167"/>
      <c r="R9" s="167"/>
      <c r="S9" s="168"/>
      <c r="T9" s="168"/>
    </row>
    <row r="10" spans="1:20" ht="22.5" customHeight="1" x14ac:dyDescent="0.3">
      <c r="A10" s="166">
        <v>5</v>
      </c>
      <c r="B10" s="93"/>
      <c r="C10" s="167"/>
      <c r="D10" s="167"/>
      <c r="E10" s="167"/>
      <c r="F10" s="168"/>
      <c r="G10" s="168"/>
      <c r="H10" s="166">
        <v>5</v>
      </c>
      <c r="I10" s="93"/>
      <c r="J10" s="167"/>
      <c r="K10" s="167"/>
      <c r="L10" s="167"/>
      <c r="M10" s="168"/>
      <c r="N10" s="168"/>
      <c r="O10" s="166">
        <v>5</v>
      </c>
      <c r="P10" s="93"/>
      <c r="Q10" s="167"/>
      <c r="R10" s="167"/>
      <c r="S10" s="168"/>
      <c r="T10" s="168"/>
    </row>
    <row r="11" spans="1:20" ht="22.5" customHeight="1" x14ac:dyDescent="0.3">
      <c r="A11" s="166">
        <v>6</v>
      </c>
      <c r="B11" s="93"/>
      <c r="C11" s="167"/>
      <c r="D11" s="167"/>
      <c r="E11" s="167"/>
      <c r="F11" s="168"/>
      <c r="G11" s="168"/>
      <c r="H11" s="166">
        <v>6</v>
      </c>
      <c r="I11" s="93"/>
      <c r="J11" s="167"/>
      <c r="K11" s="167"/>
      <c r="L11" s="167"/>
      <c r="M11" s="168"/>
      <c r="N11" s="168"/>
      <c r="O11" s="166">
        <v>6</v>
      </c>
      <c r="P11" s="93"/>
      <c r="Q11" s="167"/>
      <c r="R11" s="167"/>
      <c r="S11" s="168"/>
      <c r="T11" s="168"/>
    </row>
    <row r="12" spans="1:20" ht="22.5" customHeight="1" x14ac:dyDescent="0.3">
      <c r="A12" s="166">
        <v>7</v>
      </c>
      <c r="B12" s="93"/>
      <c r="C12" s="167"/>
      <c r="D12" s="167"/>
      <c r="E12" s="167"/>
      <c r="F12" s="168"/>
      <c r="G12" s="168"/>
      <c r="H12" s="166">
        <v>7</v>
      </c>
      <c r="I12" s="93"/>
      <c r="J12" s="167"/>
      <c r="K12" s="167"/>
      <c r="L12" s="167"/>
      <c r="M12" s="168"/>
      <c r="N12" s="168"/>
      <c r="O12" s="166">
        <v>7</v>
      </c>
      <c r="P12" s="93"/>
      <c r="Q12" s="167"/>
      <c r="R12" s="167"/>
      <c r="S12" s="168"/>
      <c r="T12" s="168"/>
    </row>
    <row r="13" spans="1:20" ht="22.5" customHeight="1" x14ac:dyDescent="0.3">
      <c r="A13" s="166">
        <v>8</v>
      </c>
      <c r="B13" s="93"/>
      <c r="C13" s="167"/>
      <c r="D13" s="167"/>
      <c r="E13" s="167"/>
      <c r="F13" s="168"/>
      <c r="G13" s="168"/>
      <c r="H13" s="166">
        <v>8</v>
      </c>
      <c r="I13" s="93"/>
      <c r="J13" s="167"/>
      <c r="K13" s="167"/>
      <c r="L13" s="167"/>
      <c r="M13" s="168"/>
      <c r="N13" s="168"/>
      <c r="O13" s="166">
        <v>8</v>
      </c>
      <c r="P13" s="93"/>
      <c r="Q13" s="167"/>
      <c r="R13" s="167"/>
      <c r="S13" s="168"/>
      <c r="T13" s="168"/>
    </row>
    <row r="14" spans="1:20" ht="22.5" customHeight="1" x14ac:dyDescent="0.3">
      <c r="A14" s="166">
        <v>9</v>
      </c>
      <c r="B14" s="93"/>
      <c r="C14" s="167"/>
      <c r="D14" s="167"/>
      <c r="E14" s="167"/>
      <c r="F14" s="168"/>
      <c r="G14" s="168"/>
      <c r="H14" s="166">
        <v>9</v>
      </c>
      <c r="I14" s="93"/>
      <c r="J14" s="167"/>
      <c r="K14" s="167"/>
      <c r="L14" s="167"/>
      <c r="M14" s="168"/>
      <c r="N14" s="168"/>
      <c r="O14" s="166">
        <v>9</v>
      </c>
      <c r="P14" s="93"/>
      <c r="Q14" s="167"/>
      <c r="R14" s="167"/>
      <c r="S14" s="168"/>
      <c r="T14" s="168"/>
    </row>
    <row r="15" spans="1:20" ht="22.5" customHeight="1" x14ac:dyDescent="0.3">
      <c r="A15" s="166">
        <v>10</v>
      </c>
      <c r="B15" s="93"/>
      <c r="C15" s="167"/>
      <c r="D15" s="167"/>
      <c r="E15" s="167"/>
      <c r="F15" s="168"/>
      <c r="G15" s="168"/>
      <c r="H15" s="166">
        <v>10</v>
      </c>
      <c r="I15" s="93"/>
      <c r="J15" s="167"/>
      <c r="K15" s="167"/>
      <c r="L15" s="167"/>
      <c r="M15" s="168"/>
      <c r="N15" s="168"/>
      <c r="O15" s="166">
        <v>10</v>
      </c>
      <c r="P15" s="93"/>
      <c r="Q15" s="167"/>
      <c r="R15" s="167"/>
      <c r="S15" s="168"/>
      <c r="T15" s="168"/>
    </row>
    <row r="16" spans="1:20" ht="22.5" customHeight="1" x14ac:dyDescent="0.3">
      <c r="A16" s="166">
        <v>11</v>
      </c>
      <c r="B16" s="93"/>
      <c r="C16" s="167"/>
      <c r="D16" s="167"/>
      <c r="E16" s="167"/>
      <c r="F16" s="168"/>
      <c r="G16" s="168"/>
      <c r="H16" s="166">
        <v>11</v>
      </c>
      <c r="I16" s="93"/>
      <c r="J16" s="167"/>
      <c r="K16" s="167"/>
      <c r="L16" s="167"/>
      <c r="M16" s="168"/>
      <c r="N16" s="93"/>
      <c r="O16" s="166">
        <v>11</v>
      </c>
      <c r="P16" s="167"/>
      <c r="Q16" s="167"/>
      <c r="R16" s="167"/>
      <c r="S16" s="168"/>
      <c r="T16" s="168"/>
    </row>
    <row r="17" spans="1:20" ht="22.5" customHeight="1" x14ac:dyDescent="0.3">
      <c r="A17" s="166">
        <v>12</v>
      </c>
      <c r="B17" s="93"/>
      <c r="C17" s="167"/>
      <c r="D17" s="167"/>
      <c r="E17" s="167"/>
      <c r="F17" s="168"/>
      <c r="G17" s="168"/>
      <c r="H17" s="166">
        <v>12</v>
      </c>
      <c r="I17" s="93"/>
      <c r="J17" s="167"/>
      <c r="K17" s="167"/>
      <c r="L17" s="167"/>
      <c r="M17" s="168"/>
      <c r="N17" s="93"/>
      <c r="O17" s="166">
        <v>12</v>
      </c>
      <c r="P17" s="167"/>
      <c r="Q17" s="167"/>
      <c r="R17" s="167"/>
      <c r="S17" s="168"/>
      <c r="T17" s="168"/>
    </row>
    <row r="18" spans="1:20" ht="22.5" customHeight="1" x14ac:dyDescent="0.3">
      <c r="A18" s="166">
        <v>13</v>
      </c>
      <c r="B18" s="93"/>
      <c r="C18" s="167"/>
      <c r="D18" s="167"/>
      <c r="E18" s="167"/>
      <c r="F18" s="168"/>
      <c r="G18" s="168"/>
      <c r="H18" s="166">
        <v>13</v>
      </c>
      <c r="I18" s="93"/>
      <c r="J18" s="167"/>
      <c r="K18" s="167"/>
      <c r="L18" s="167"/>
      <c r="M18" s="168"/>
      <c r="N18" s="93"/>
      <c r="O18" s="166">
        <v>13</v>
      </c>
      <c r="P18" s="167"/>
      <c r="Q18" s="167"/>
      <c r="R18" s="167"/>
      <c r="S18" s="168"/>
      <c r="T18" s="168"/>
    </row>
    <row r="19" spans="1:20" ht="22.5" customHeight="1" x14ac:dyDescent="0.3">
      <c r="A19" s="166">
        <v>14</v>
      </c>
      <c r="B19" s="93"/>
      <c r="C19" s="167"/>
      <c r="D19" s="167"/>
      <c r="E19" s="167"/>
      <c r="F19" s="168"/>
      <c r="G19" s="168"/>
      <c r="H19" s="166">
        <v>14</v>
      </c>
      <c r="I19" s="93"/>
      <c r="J19" s="167"/>
      <c r="K19" s="167"/>
      <c r="L19" s="167"/>
      <c r="M19" s="168"/>
      <c r="N19" s="93"/>
      <c r="O19" s="166">
        <v>14</v>
      </c>
      <c r="P19" s="167"/>
      <c r="Q19" s="167"/>
      <c r="R19" s="167"/>
      <c r="S19" s="168"/>
      <c r="T19" s="168"/>
    </row>
    <row r="20" spans="1:20" ht="22.5" customHeight="1" x14ac:dyDescent="0.3">
      <c r="A20" s="166">
        <v>15</v>
      </c>
      <c r="B20" s="93"/>
      <c r="C20" s="167"/>
      <c r="D20" s="167"/>
      <c r="E20" s="167"/>
      <c r="F20" s="168"/>
      <c r="G20" s="168"/>
      <c r="H20" s="166">
        <v>15</v>
      </c>
      <c r="I20" s="93"/>
      <c r="J20" s="167"/>
      <c r="K20" s="167"/>
      <c r="L20" s="167"/>
      <c r="M20" s="168"/>
      <c r="N20" s="93"/>
      <c r="O20" s="166">
        <v>15</v>
      </c>
      <c r="P20" s="167"/>
      <c r="Q20" s="167"/>
      <c r="R20" s="167"/>
      <c r="S20" s="168"/>
      <c r="T20" s="168"/>
    </row>
    <row r="21" spans="1:20" ht="22.5" customHeight="1" x14ac:dyDescent="0.3">
      <c r="A21" s="166">
        <v>16</v>
      </c>
      <c r="B21" s="93"/>
      <c r="C21" s="167"/>
      <c r="D21" s="167"/>
      <c r="E21" s="167"/>
      <c r="F21" s="168"/>
      <c r="G21" s="168"/>
      <c r="H21" s="166">
        <v>16</v>
      </c>
      <c r="I21" s="93"/>
      <c r="J21" s="167"/>
      <c r="K21" s="167"/>
      <c r="L21" s="167"/>
      <c r="M21" s="168"/>
      <c r="N21" s="93"/>
      <c r="O21" s="166">
        <v>16</v>
      </c>
      <c r="P21" s="167"/>
      <c r="Q21" s="167"/>
      <c r="R21" s="167"/>
      <c r="S21" s="168"/>
      <c r="T21" s="168"/>
    </row>
    <row r="22" spans="1:20" ht="22.5" customHeight="1" x14ac:dyDescent="0.3">
      <c r="A22" s="166">
        <v>17</v>
      </c>
      <c r="B22" s="93"/>
      <c r="C22" s="167"/>
      <c r="D22" s="167"/>
      <c r="E22" s="167"/>
      <c r="F22" s="168"/>
      <c r="G22" s="168"/>
      <c r="H22" s="166">
        <v>17</v>
      </c>
      <c r="I22" s="93"/>
      <c r="J22" s="167"/>
      <c r="K22" s="167"/>
      <c r="L22" s="167"/>
      <c r="M22" s="168"/>
      <c r="N22" s="93"/>
      <c r="O22" s="166">
        <v>17</v>
      </c>
      <c r="P22" s="167"/>
      <c r="Q22" s="167"/>
      <c r="R22" s="167"/>
      <c r="S22" s="168"/>
      <c r="T22" s="168"/>
    </row>
    <row r="23" spans="1:20" ht="22.5" customHeight="1" x14ac:dyDescent="0.3">
      <c r="A23" s="166">
        <v>18</v>
      </c>
      <c r="B23" s="93"/>
      <c r="C23" s="167"/>
      <c r="D23" s="167"/>
      <c r="E23" s="167"/>
      <c r="F23" s="168"/>
      <c r="G23" s="168"/>
      <c r="H23" s="166">
        <v>18</v>
      </c>
      <c r="I23" s="93"/>
      <c r="J23" s="167"/>
      <c r="K23" s="167"/>
      <c r="L23" s="167"/>
      <c r="M23" s="168"/>
      <c r="N23" s="93"/>
      <c r="O23" s="166">
        <v>18</v>
      </c>
      <c r="P23" s="167"/>
      <c r="Q23" s="167"/>
      <c r="R23" s="167"/>
      <c r="S23" s="168"/>
      <c r="T23" s="168"/>
    </row>
    <row r="24" spans="1:20" ht="22.5" customHeight="1" x14ac:dyDescent="0.3">
      <c r="A24" s="166">
        <v>19</v>
      </c>
      <c r="B24" s="93"/>
      <c r="C24" s="167"/>
      <c r="D24" s="167"/>
      <c r="E24" s="167"/>
      <c r="F24" s="168"/>
      <c r="G24" s="168"/>
      <c r="H24" s="166">
        <v>19</v>
      </c>
      <c r="I24" s="169"/>
      <c r="J24" s="169"/>
      <c r="K24" s="169"/>
      <c r="L24" s="169"/>
      <c r="M24" s="169"/>
      <c r="N24" s="169"/>
      <c r="O24" s="166">
        <v>19</v>
      </c>
      <c r="P24" s="169"/>
      <c r="Q24" s="169"/>
      <c r="R24" s="169"/>
      <c r="S24" s="169"/>
      <c r="T24" s="169"/>
    </row>
    <row r="25" spans="1:20" ht="22.5" customHeight="1" x14ac:dyDescent="0.3">
      <c r="A25" s="166">
        <v>20</v>
      </c>
      <c r="B25" s="93"/>
      <c r="C25" s="167"/>
      <c r="D25" s="167"/>
      <c r="E25" s="167"/>
      <c r="F25" s="168"/>
      <c r="G25" s="168"/>
      <c r="H25" s="166">
        <v>20</v>
      </c>
      <c r="I25" s="169"/>
      <c r="J25" s="169"/>
      <c r="K25" s="169"/>
      <c r="L25" s="169"/>
      <c r="M25" s="169"/>
      <c r="N25" s="169"/>
      <c r="O25" s="166">
        <v>20</v>
      </c>
      <c r="P25" s="169"/>
      <c r="Q25" s="169"/>
      <c r="R25" s="169"/>
      <c r="S25" s="169"/>
      <c r="T25" s="169"/>
    </row>
    <row r="26" spans="1:20" ht="22.5" customHeight="1" x14ac:dyDescent="0.3">
      <c r="A26" s="166">
        <v>21</v>
      </c>
      <c r="B26" s="93"/>
      <c r="C26" s="167"/>
      <c r="D26" s="167"/>
      <c r="E26" s="167"/>
      <c r="F26" s="168"/>
      <c r="G26" s="168"/>
      <c r="H26" s="166">
        <v>21</v>
      </c>
      <c r="I26" s="169"/>
      <c r="J26" s="169"/>
      <c r="K26" s="169"/>
      <c r="L26" s="169"/>
      <c r="M26" s="169"/>
      <c r="N26" s="169"/>
      <c r="O26" s="166">
        <v>21</v>
      </c>
      <c r="P26" s="169"/>
      <c r="Q26" s="169"/>
      <c r="R26" s="169"/>
      <c r="S26" s="169"/>
      <c r="T26" s="169"/>
    </row>
    <row r="27" spans="1:20" ht="22.5" customHeight="1" x14ac:dyDescent="0.3">
      <c r="A27" s="166">
        <v>22</v>
      </c>
      <c r="B27" s="93"/>
      <c r="C27" s="167"/>
      <c r="D27" s="167"/>
      <c r="E27" s="167"/>
      <c r="F27" s="168"/>
      <c r="G27" s="168"/>
      <c r="H27" s="166">
        <v>22</v>
      </c>
      <c r="I27" s="169"/>
      <c r="J27" s="169"/>
      <c r="K27" s="169"/>
      <c r="L27" s="169"/>
      <c r="M27" s="169"/>
      <c r="N27" s="169"/>
      <c r="O27" s="166">
        <v>22</v>
      </c>
      <c r="P27" s="169"/>
      <c r="Q27" s="169"/>
      <c r="R27" s="169"/>
      <c r="S27" s="169"/>
      <c r="T27" s="169"/>
    </row>
    <row r="28" spans="1:20" ht="22.5" customHeight="1" x14ac:dyDescent="0.3">
      <c r="A28" s="166">
        <v>23</v>
      </c>
      <c r="B28" s="93"/>
      <c r="C28" s="167"/>
      <c r="D28" s="167"/>
      <c r="E28" s="167"/>
      <c r="F28" s="168"/>
      <c r="G28" s="168"/>
      <c r="H28" s="166">
        <v>23</v>
      </c>
      <c r="I28" s="169"/>
      <c r="J28" s="169"/>
      <c r="K28" s="169"/>
      <c r="L28" s="169"/>
      <c r="M28" s="169"/>
      <c r="N28" s="169"/>
      <c r="O28" s="166">
        <v>23</v>
      </c>
      <c r="P28" s="169"/>
      <c r="Q28" s="169"/>
      <c r="R28" s="169"/>
      <c r="S28" s="169"/>
      <c r="T28" s="169"/>
    </row>
    <row r="29" spans="1:20" ht="22.5" customHeight="1" x14ac:dyDescent="0.3">
      <c r="A29" s="166">
        <v>24</v>
      </c>
      <c r="B29" s="93"/>
      <c r="C29" s="167"/>
      <c r="D29" s="167"/>
      <c r="E29" s="167"/>
      <c r="F29" s="168"/>
      <c r="G29" s="168"/>
      <c r="H29" s="166">
        <v>24</v>
      </c>
      <c r="I29" s="169"/>
      <c r="J29" s="169"/>
      <c r="K29" s="169"/>
      <c r="L29" s="169"/>
      <c r="M29" s="169"/>
      <c r="N29" s="169"/>
      <c r="O29" s="166">
        <v>24</v>
      </c>
      <c r="P29" s="169"/>
      <c r="Q29" s="169"/>
      <c r="R29" s="169"/>
      <c r="S29" s="169"/>
      <c r="T29" s="169"/>
    </row>
    <row r="30" spans="1:20" ht="22.5" customHeight="1" x14ac:dyDescent="0.3">
      <c r="A30" s="166">
        <v>25</v>
      </c>
      <c r="B30" s="93"/>
      <c r="C30" s="167"/>
      <c r="D30" s="167"/>
      <c r="E30" s="167"/>
      <c r="F30" s="168"/>
      <c r="G30" s="168"/>
      <c r="H30" s="166">
        <v>25</v>
      </c>
      <c r="I30" s="169"/>
      <c r="J30" s="169"/>
      <c r="K30" s="169"/>
      <c r="L30" s="169"/>
      <c r="M30" s="169"/>
      <c r="N30" s="169"/>
      <c r="O30" s="166">
        <v>25</v>
      </c>
      <c r="P30" s="169"/>
      <c r="Q30" s="169"/>
      <c r="R30" s="169"/>
      <c r="S30" s="169"/>
      <c r="T30" s="169"/>
    </row>
    <row r="31" spans="1:20" ht="22.5" customHeight="1" x14ac:dyDescent="0.3">
      <c r="A31" s="166">
        <v>26</v>
      </c>
      <c r="B31" s="93"/>
      <c r="C31" s="167"/>
      <c r="D31" s="167"/>
      <c r="E31" s="167"/>
      <c r="F31" s="168"/>
      <c r="G31" s="168"/>
      <c r="H31" s="166">
        <v>26</v>
      </c>
      <c r="I31" s="169"/>
      <c r="J31" s="169"/>
      <c r="K31" s="169"/>
      <c r="L31" s="169"/>
      <c r="M31" s="169"/>
      <c r="N31" s="169"/>
      <c r="O31" s="166">
        <v>26</v>
      </c>
      <c r="P31" s="169"/>
      <c r="Q31" s="169"/>
      <c r="R31" s="169"/>
      <c r="S31" s="169"/>
      <c r="T31" s="169"/>
    </row>
    <row r="32" spans="1:20" ht="22.5" customHeight="1" x14ac:dyDescent="0.3">
      <c r="A32" s="166">
        <v>27</v>
      </c>
      <c r="B32" s="93"/>
      <c r="C32" s="167"/>
      <c r="D32" s="167"/>
      <c r="E32" s="167"/>
      <c r="F32" s="168"/>
      <c r="G32" s="168"/>
      <c r="H32" s="166">
        <v>27</v>
      </c>
      <c r="I32" s="169"/>
      <c r="J32" s="169"/>
      <c r="K32" s="169"/>
      <c r="L32" s="169"/>
      <c r="M32" s="169"/>
      <c r="N32" s="169"/>
      <c r="O32" s="166">
        <v>27</v>
      </c>
      <c r="P32" s="169"/>
      <c r="Q32" s="169"/>
      <c r="R32" s="169"/>
      <c r="S32" s="169"/>
      <c r="T32" s="169"/>
    </row>
    <row r="33" spans="1:20" ht="22.5" customHeight="1" x14ac:dyDescent="0.3">
      <c r="A33" s="166">
        <v>28</v>
      </c>
      <c r="B33" s="93"/>
      <c r="C33" s="167"/>
      <c r="D33" s="167"/>
      <c r="E33" s="167"/>
      <c r="F33" s="168"/>
      <c r="G33" s="168"/>
      <c r="H33" s="166">
        <v>28</v>
      </c>
      <c r="I33" s="169"/>
      <c r="J33" s="169"/>
      <c r="K33" s="169"/>
      <c r="L33" s="169"/>
      <c r="M33" s="169"/>
      <c r="N33" s="169"/>
      <c r="O33" s="166">
        <v>28</v>
      </c>
      <c r="P33" s="169"/>
      <c r="Q33" s="169"/>
      <c r="R33" s="169"/>
      <c r="S33" s="169"/>
      <c r="T33" s="169"/>
    </row>
    <row r="34" spans="1:20" ht="22.5" customHeight="1" x14ac:dyDescent="0.3">
      <c r="A34" s="166">
        <v>29</v>
      </c>
      <c r="B34" s="93"/>
      <c r="C34" s="167"/>
      <c r="D34" s="167"/>
      <c r="E34" s="167"/>
      <c r="F34" s="168"/>
      <c r="G34" s="168"/>
      <c r="H34" s="166">
        <v>29</v>
      </c>
      <c r="I34" s="169"/>
      <c r="J34" s="169"/>
      <c r="K34" s="169"/>
      <c r="L34" s="169"/>
      <c r="M34" s="169"/>
      <c r="N34" s="169"/>
      <c r="O34" s="166">
        <v>29</v>
      </c>
      <c r="P34" s="169"/>
      <c r="Q34" s="169"/>
      <c r="R34" s="169"/>
      <c r="S34" s="169"/>
      <c r="T34" s="169"/>
    </row>
    <row r="35" spans="1:20" ht="22.5" customHeight="1" x14ac:dyDescent="0.3">
      <c r="A35" s="166">
        <v>30</v>
      </c>
      <c r="B35" s="93"/>
      <c r="C35" s="167"/>
      <c r="D35" s="167"/>
      <c r="E35" s="167"/>
      <c r="F35" s="168"/>
      <c r="G35" s="168"/>
      <c r="H35" s="166">
        <v>30</v>
      </c>
      <c r="I35" s="169"/>
      <c r="J35" s="169"/>
      <c r="K35" s="169"/>
      <c r="L35" s="169"/>
      <c r="M35" s="169"/>
      <c r="N35" s="169"/>
      <c r="O35" s="166">
        <v>30</v>
      </c>
      <c r="P35" s="169"/>
      <c r="Q35" s="169"/>
      <c r="R35" s="169"/>
      <c r="S35" s="169"/>
      <c r="T35" s="169"/>
    </row>
    <row r="36" spans="1:20" ht="22.5" customHeight="1" x14ac:dyDescent="0.3">
      <c r="A36" s="166">
        <v>31</v>
      </c>
      <c r="B36" s="93"/>
      <c r="C36" s="167"/>
      <c r="D36" s="167"/>
      <c r="E36" s="167"/>
      <c r="F36" s="168"/>
      <c r="G36" s="168"/>
      <c r="H36" s="166">
        <v>31</v>
      </c>
      <c r="I36" s="169"/>
      <c r="J36" s="169"/>
      <c r="K36" s="169"/>
      <c r="L36" s="169"/>
      <c r="M36" s="169"/>
      <c r="N36" s="169"/>
      <c r="O36" s="166">
        <v>31</v>
      </c>
      <c r="P36" s="169"/>
      <c r="Q36" s="169"/>
      <c r="R36" s="169"/>
      <c r="S36" s="169"/>
      <c r="T36" s="169"/>
    </row>
    <row r="37" spans="1:20" ht="22.5" customHeight="1" x14ac:dyDescent="0.3">
      <c r="A37" s="166">
        <v>32</v>
      </c>
      <c r="B37" s="93"/>
      <c r="C37" s="167"/>
      <c r="D37" s="167"/>
      <c r="E37" s="167"/>
      <c r="F37" s="168"/>
      <c r="G37" s="168"/>
      <c r="H37" s="166">
        <v>32</v>
      </c>
      <c r="I37" s="169"/>
      <c r="J37" s="169"/>
      <c r="K37" s="169"/>
      <c r="L37" s="169"/>
      <c r="M37" s="169"/>
      <c r="N37" s="169"/>
      <c r="O37" s="166">
        <v>32</v>
      </c>
      <c r="P37" s="169"/>
      <c r="Q37" s="169"/>
      <c r="R37" s="169"/>
      <c r="S37" s="169"/>
      <c r="T37" s="169"/>
    </row>
    <row r="38" spans="1:20" ht="22.5" customHeight="1" x14ac:dyDescent="0.3">
      <c r="A38" s="166">
        <v>33</v>
      </c>
      <c r="B38" s="93"/>
      <c r="C38" s="167"/>
      <c r="D38" s="167"/>
      <c r="E38" s="167"/>
      <c r="F38" s="168"/>
      <c r="G38" s="168"/>
      <c r="H38" s="166">
        <v>33</v>
      </c>
      <c r="I38" s="169"/>
      <c r="J38" s="169"/>
      <c r="K38" s="169"/>
      <c r="L38" s="169"/>
      <c r="M38" s="169"/>
      <c r="N38" s="169"/>
      <c r="O38" s="166">
        <v>33</v>
      </c>
      <c r="P38" s="169"/>
      <c r="Q38" s="169"/>
      <c r="R38" s="169"/>
      <c r="S38" s="169"/>
      <c r="T38" s="169"/>
    </row>
    <row r="39" spans="1:20" ht="22.5" customHeight="1" x14ac:dyDescent="0.3">
      <c r="A39" s="166">
        <v>34</v>
      </c>
      <c r="B39" s="93"/>
      <c r="C39" s="167"/>
      <c r="D39" s="167"/>
      <c r="E39" s="167"/>
      <c r="F39" s="168"/>
      <c r="G39" s="168"/>
      <c r="H39" s="166">
        <v>34</v>
      </c>
      <c r="I39" s="169"/>
      <c r="J39" s="169"/>
      <c r="K39" s="169"/>
      <c r="L39" s="169"/>
      <c r="M39" s="169"/>
      <c r="N39" s="169"/>
      <c r="O39" s="166">
        <v>34</v>
      </c>
      <c r="P39" s="169"/>
      <c r="Q39" s="169"/>
      <c r="R39" s="169"/>
      <c r="S39" s="169"/>
      <c r="T39" s="169"/>
    </row>
    <row r="40" spans="1:20" ht="22.5" customHeight="1" x14ac:dyDescent="0.3">
      <c r="A40" s="166">
        <v>35</v>
      </c>
      <c r="B40" s="93"/>
      <c r="C40" s="167"/>
      <c r="D40" s="167"/>
      <c r="E40" s="167"/>
      <c r="F40" s="168"/>
      <c r="G40" s="168"/>
      <c r="H40" s="166">
        <v>35</v>
      </c>
      <c r="I40" s="169"/>
      <c r="J40" s="169"/>
      <c r="K40" s="169"/>
      <c r="L40" s="169"/>
      <c r="M40" s="169"/>
      <c r="N40" s="169"/>
      <c r="O40" s="166">
        <v>35</v>
      </c>
      <c r="P40" s="169"/>
      <c r="Q40" s="169"/>
      <c r="R40" s="169"/>
      <c r="S40" s="169"/>
      <c r="T40" s="169"/>
    </row>
    <row r="41" spans="1:20" ht="22.5" customHeight="1" x14ac:dyDescent="0.3">
      <c r="A41" s="166">
        <v>36</v>
      </c>
      <c r="B41" s="93"/>
      <c r="C41" s="167"/>
      <c r="D41" s="167"/>
      <c r="E41" s="167"/>
      <c r="F41" s="168"/>
      <c r="G41" s="168"/>
      <c r="H41" s="166">
        <v>36</v>
      </c>
      <c r="I41" s="169"/>
      <c r="J41" s="169"/>
      <c r="K41" s="169"/>
      <c r="L41" s="169"/>
      <c r="M41" s="169"/>
      <c r="N41" s="169"/>
      <c r="O41" s="166">
        <v>36</v>
      </c>
      <c r="P41" s="169"/>
      <c r="Q41" s="169"/>
      <c r="R41" s="169"/>
      <c r="S41" s="169"/>
      <c r="T41" s="169"/>
    </row>
    <row r="42" spans="1:20" ht="22.5" customHeight="1" x14ac:dyDescent="0.3">
      <c r="A42" s="166">
        <v>37</v>
      </c>
      <c r="B42" s="93"/>
      <c r="C42" s="167"/>
      <c r="D42" s="167"/>
      <c r="E42" s="167"/>
      <c r="F42" s="168"/>
      <c r="G42" s="168"/>
      <c r="H42" s="166">
        <v>37</v>
      </c>
      <c r="I42" s="169"/>
      <c r="J42" s="169"/>
      <c r="K42" s="169"/>
      <c r="L42" s="169"/>
      <c r="M42" s="169"/>
      <c r="N42" s="169"/>
      <c r="O42" s="166">
        <v>37</v>
      </c>
      <c r="P42" s="169"/>
      <c r="Q42" s="169"/>
      <c r="R42" s="169"/>
      <c r="S42" s="169"/>
      <c r="T42" s="169"/>
    </row>
    <row r="43" spans="1:20" ht="22.5" customHeight="1" x14ac:dyDescent="0.3">
      <c r="A43" s="166">
        <v>38</v>
      </c>
      <c r="B43" s="93"/>
      <c r="C43" s="167"/>
      <c r="D43" s="167"/>
      <c r="E43" s="167"/>
      <c r="F43" s="168"/>
      <c r="G43" s="168"/>
      <c r="H43" s="166">
        <v>38</v>
      </c>
      <c r="I43" s="169"/>
      <c r="J43" s="169"/>
      <c r="K43" s="169"/>
      <c r="L43" s="169"/>
      <c r="M43" s="169"/>
      <c r="N43" s="169"/>
      <c r="O43" s="166">
        <v>38</v>
      </c>
      <c r="P43" s="169"/>
      <c r="Q43" s="169"/>
      <c r="R43" s="169"/>
      <c r="S43" s="169"/>
      <c r="T43" s="169"/>
    </row>
    <row r="44" spans="1:20" ht="22.5" customHeight="1" x14ac:dyDescent="0.3">
      <c r="A44" s="166">
        <v>39</v>
      </c>
      <c r="B44" s="93"/>
      <c r="C44" s="167"/>
      <c r="D44" s="167"/>
      <c r="E44" s="167"/>
      <c r="F44" s="168"/>
      <c r="G44" s="168"/>
      <c r="H44" s="166">
        <v>39</v>
      </c>
      <c r="I44" s="169"/>
      <c r="J44" s="169"/>
      <c r="K44" s="169"/>
      <c r="L44" s="169"/>
      <c r="M44" s="169"/>
      <c r="N44" s="169"/>
      <c r="O44" s="166">
        <v>39</v>
      </c>
      <c r="P44" s="169"/>
      <c r="Q44" s="169"/>
      <c r="R44" s="169"/>
      <c r="S44" s="169"/>
      <c r="T44" s="169"/>
    </row>
    <row r="45" spans="1:20" ht="22.5" customHeight="1" x14ac:dyDescent="0.3">
      <c r="A45" s="166">
        <v>40</v>
      </c>
      <c r="B45" s="93"/>
      <c r="C45" s="167"/>
      <c r="D45" s="167"/>
      <c r="E45" s="167"/>
      <c r="F45" s="168"/>
      <c r="G45" s="168"/>
      <c r="H45" s="166">
        <v>40</v>
      </c>
      <c r="I45" s="169"/>
      <c r="J45" s="169"/>
      <c r="K45" s="169"/>
      <c r="L45" s="169"/>
      <c r="M45" s="169"/>
      <c r="N45" s="169"/>
      <c r="O45" s="166">
        <v>40</v>
      </c>
      <c r="P45" s="169"/>
      <c r="Q45" s="169"/>
      <c r="R45" s="169"/>
      <c r="S45" s="169"/>
      <c r="T45" s="169"/>
    </row>
    <row r="46" spans="1:20" ht="22.5" customHeight="1" x14ac:dyDescent="0.3">
      <c r="A46" s="166">
        <v>41</v>
      </c>
      <c r="B46" s="93"/>
      <c r="C46" s="167"/>
      <c r="D46" s="167"/>
      <c r="E46" s="167"/>
      <c r="F46" s="168"/>
      <c r="G46" s="168"/>
      <c r="H46" s="166">
        <v>41</v>
      </c>
      <c r="I46" s="169"/>
      <c r="J46" s="169"/>
      <c r="K46" s="169"/>
      <c r="L46" s="169"/>
      <c r="M46" s="169"/>
      <c r="N46" s="169"/>
      <c r="O46" s="166">
        <v>41</v>
      </c>
      <c r="P46" s="169"/>
      <c r="Q46" s="169"/>
      <c r="R46" s="169"/>
      <c r="S46" s="169"/>
      <c r="T46" s="169"/>
    </row>
    <row r="47" spans="1:20" ht="22.5" customHeight="1" x14ac:dyDescent="0.3">
      <c r="A47" s="166">
        <v>42</v>
      </c>
      <c r="B47" s="93"/>
      <c r="C47" s="167"/>
      <c r="D47" s="167"/>
      <c r="E47" s="167"/>
      <c r="F47" s="168"/>
      <c r="G47" s="168"/>
      <c r="H47" s="166">
        <v>42</v>
      </c>
      <c r="I47" s="169"/>
      <c r="J47" s="169"/>
      <c r="K47" s="169"/>
      <c r="L47" s="169"/>
      <c r="M47" s="169"/>
      <c r="N47" s="169"/>
      <c r="O47" s="166">
        <v>42</v>
      </c>
      <c r="P47" s="169"/>
      <c r="Q47" s="169"/>
      <c r="R47" s="169"/>
      <c r="S47" s="169"/>
      <c r="T47" s="169"/>
    </row>
    <row r="48" spans="1:20" ht="22.5" customHeight="1" x14ac:dyDescent="0.3">
      <c r="A48" s="166">
        <v>43</v>
      </c>
      <c r="B48" s="93"/>
      <c r="C48" s="167"/>
      <c r="D48" s="167"/>
      <c r="E48" s="167"/>
      <c r="F48" s="168"/>
      <c r="G48" s="168"/>
      <c r="H48" s="166">
        <v>43</v>
      </c>
      <c r="I48" s="169"/>
      <c r="J48" s="169"/>
      <c r="K48" s="169"/>
      <c r="L48" s="169"/>
      <c r="M48" s="169"/>
      <c r="N48" s="169"/>
      <c r="O48" s="166">
        <v>43</v>
      </c>
      <c r="P48" s="169"/>
      <c r="Q48" s="169"/>
      <c r="R48" s="169"/>
      <c r="S48" s="169"/>
      <c r="T48" s="169"/>
    </row>
    <row r="49" spans="1:20" ht="22.5" customHeight="1" x14ac:dyDescent="0.3">
      <c r="A49" s="166">
        <v>44</v>
      </c>
      <c r="B49" s="93"/>
      <c r="C49" s="167"/>
      <c r="D49" s="167"/>
      <c r="E49" s="167"/>
      <c r="F49" s="168"/>
      <c r="G49" s="168"/>
      <c r="H49" s="166">
        <v>44</v>
      </c>
      <c r="I49" s="169"/>
      <c r="J49" s="169"/>
      <c r="K49" s="169"/>
      <c r="L49" s="169"/>
      <c r="M49" s="169"/>
      <c r="N49" s="169"/>
      <c r="O49" s="166">
        <v>44</v>
      </c>
      <c r="P49" s="169"/>
      <c r="Q49" s="169"/>
      <c r="R49" s="169"/>
      <c r="S49" s="169"/>
      <c r="T49" s="169"/>
    </row>
    <row r="50" spans="1:20" ht="22.5" customHeight="1" x14ac:dyDescent="0.3">
      <c r="A50" s="166">
        <v>45</v>
      </c>
      <c r="B50" s="93"/>
      <c r="C50" s="167"/>
      <c r="D50" s="167"/>
      <c r="E50" s="167"/>
      <c r="F50" s="168"/>
      <c r="G50" s="168"/>
      <c r="H50" s="166">
        <v>45</v>
      </c>
      <c r="I50" s="169"/>
      <c r="J50" s="169"/>
      <c r="K50" s="169"/>
      <c r="L50" s="169"/>
      <c r="M50" s="169"/>
      <c r="N50" s="169"/>
      <c r="O50" s="166">
        <v>45</v>
      </c>
      <c r="P50" s="169"/>
      <c r="Q50" s="169"/>
      <c r="R50" s="169"/>
      <c r="S50" s="169"/>
      <c r="T50" s="169"/>
    </row>
    <row r="51" spans="1:20" ht="22.5" customHeight="1" x14ac:dyDescent="0.3">
      <c r="A51" s="166">
        <v>46</v>
      </c>
      <c r="B51" s="93"/>
      <c r="C51" s="167"/>
      <c r="D51" s="167"/>
      <c r="E51" s="167"/>
      <c r="F51" s="168"/>
      <c r="G51" s="168"/>
      <c r="H51" s="166">
        <v>46</v>
      </c>
      <c r="I51" s="169"/>
      <c r="J51" s="169"/>
      <c r="K51" s="169"/>
      <c r="L51" s="169"/>
      <c r="M51" s="169"/>
      <c r="N51" s="169"/>
      <c r="O51" s="166">
        <v>46</v>
      </c>
      <c r="P51" s="169"/>
      <c r="Q51" s="169"/>
      <c r="R51" s="169"/>
      <c r="S51" s="169"/>
      <c r="T51" s="169"/>
    </row>
    <row r="52" spans="1:20" ht="22.5" customHeight="1" x14ac:dyDescent="0.3">
      <c r="A52" s="166">
        <v>47</v>
      </c>
      <c r="B52" s="93"/>
      <c r="C52" s="167"/>
      <c r="D52" s="167"/>
      <c r="E52" s="167"/>
      <c r="F52" s="168"/>
      <c r="G52" s="168"/>
      <c r="H52" s="166">
        <v>47</v>
      </c>
      <c r="I52" s="169"/>
      <c r="J52" s="169"/>
      <c r="K52" s="169"/>
      <c r="L52" s="169"/>
      <c r="M52" s="169"/>
      <c r="N52" s="169"/>
      <c r="O52" s="166">
        <v>47</v>
      </c>
      <c r="P52" s="169"/>
      <c r="Q52" s="169"/>
      <c r="R52" s="169"/>
      <c r="S52" s="169"/>
      <c r="T52" s="169"/>
    </row>
    <row r="53" spans="1:20" ht="22.5" customHeight="1" x14ac:dyDescent="0.3">
      <c r="A53" s="166">
        <v>48</v>
      </c>
      <c r="B53" s="93"/>
      <c r="C53" s="167"/>
      <c r="D53" s="167"/>
      <c r="E53" s="167"/>
      <c r="F53" s="168"/>
      <c r="G53" s="168"/>
      <c r="H53" s="166">
        <v>48</v>
      </c>
      <c r="I53" s="169"/>
      <c r="J53" s="169"/>
      <c r="K53" s="169"/>
      <c r="L53" s="169"/>
      <c r="M53" s="169"/>
      <c r="N53" s="169"/>
      <c r="O53" s="166">
        <v>48</v>
      </c>
      <c r="P53" s="169"/>
      <c r="Q53" s="169"/>
      <c r="R53" s="169"/>
      <c r="S53" s="169"/>
      <c r="T53" s="169"/>
    </row>
    <row r="54" spans="1:20" ht="22.5" customHeight="1" x14ac:dyDescent="0.3">
      <c r="A54" s="166">
        <v>49</v>
      </c>
      <c r="B54" s="93"/>
      <c r="C54" s="167"/>
      <c r="D54" s="167"/>
      <c r="E54" s="167"/>
      <c r="F54" s="168"/>
      <c r="G54" s="168"/>
      <c r="H54" s="166">
        <v>49</v>
      </c>
      <c r="I54" s="169"/>
      <c r="J54" s="169"/>
      <c r="K54" s="169"/>
      <c r="L54" s="169"/>
      <c r="M54" s="169"/>
      <c r="N54" s="169"/>
      <c r="O54" s="166">
        <v>49</v>
      </c>
      <c r="P54" s="169"/>
      <c r="Q54" s="169"/>
      <c r="R54" s="169"/>
      <c r="S54" s="169"/>
      <c r="T54" s="169"/>
    </row>
    <row r="55" spans="1:20" ht="22.5" customHeight="1" x14ac:dyDescent="0.3">
      <c r="A55" s="166">
        <v>50</v>
      </c>
      <c r="B55" s="93"/>
      <c r="C55" s="167"/>
      <c r="D55" s="167"/>
      <c r="E55" s="167"/>
      <c r="F55" s="168"/>
      <c r="G55" s="168"/>
      <c r="H55" s="166">
        <v>50</v>
      </c>
      <c r="I55" s="169"/>
      <c r="J55" s="169"/>
      <c r="K55" s="169"/>
      <c r="L55" s="169"/>
      <c r="M55" s="169"/>
      <c r="N55" s="169"/>
      <c r="O55" s="166">
        <v>50</v>
      </c>
      <c r="P55" s="169"/>
      <c r="Q55" s="169"/>
      <c r="R55" s="169"/>
      <c r="S55" s="169"/>
      <c r="T55" s="169"/>
    </row>
    <row r="56" spans="1:20" ht="22.5" customHeight="1" x14ac:dyDescent="0.3">
      <c r="A56" s="166">
        <v>51</v>
      </c>
      <c r="B56" s="93"/>
      <c r="C56" s="167"/>
      <c r="D56" s="167"/>
      <c r="E56" s="167"/>
      <c r="F56" s="168"/>
      <c r="G56" s="168"/>
      <c r="H56" s="166">
        <v>51</v>
      </c>
      <c r="I56" s="169"/>
      <c r="J56" s="169"/>
      <c r="K56" s="169"/>
      <c r="L56" s="169"/>
      <c r="M56" s="169"/>
      <c r="N56" s="169"/>
      <c r="O56" s="166">
        <v>51</v>
      </c>
      <c r="P56" s="169"/>
      <c r="Q56" s="169"/>
      <c r="R56" s="169"/>
      <c r="S56" s="169"/>
      <c r="T56" s="169"/>
    </row>
    <row r="57" spans="1:20" ht="22.5" customHeight="1" x14ac:dyDescent="0.3">
      <c r="A57" s="166">
        <v>52</v>
      </c>
      <c r="B57" s="93"/>
      <c r="C57" s="167"/>
      <c r="D57" s="167"/>
      <c r="E57" s="167"/>
      <c r="F57" s="168"/>
      <c r="G57" s="168"/>
      <c r="H57" s="166">
        <v>52</v>
      </c>
      <c r="I57" s="169"/>
      <c r="J57" s="169"/>
      <c r="K57" s="169"/>
      <c r="L57" s="169"/>
      <c r="M57" s="169"/>
      <c r="N57" s="169"/>
      <c r="O57" s="166">
        <v>52</v>
      </c>
      <c r="P57" s="169"/>
      <c r="Q57" s="169"/>
      <c r="R57" s="169"/>
      <c r="S57" s="169"/>
      <c r="T57" s="169"/>
    </row>
    <row r="58" spans="1:20" ht="22.5" customHeight="1" x14ac:dyDescent="0.3">
      <c r="A58" s="166">
        <v>53</v>
      </c>
      <c r="B58" s="93"/>
      <c r="C58" s="167"/>
      <c r="D58" s="167"/>
      <c r="E58" s="167"/>
      <c r="F58" s="168"/>
      <c r="G58" s="168"/>
      <c r="H58" s="166">
        <v>53</v>
      </c>
      <c r="I58" s="169"/>
      <c r="J58" s="169"/>
      <c r="K58" s="169"/>
      <c r="L58" s="169"/>
      <c r="M58" s="169"/>
      <c r="N58" s="169"/>
      <c r="O58" s="166">
        <v>53</v>
      </c>
      <c r="P58" s="169"/>
      <c r="Q58" s="169"/>
      <c r="R58" s="169"/>
      <c r="S58" s="169"/>
      <c r="T58" s="169"/>
    </row>
    <row r="59" spans="1:20" ht="22.5" customHeight="1" x14ac:dyDescent="0.3">
      <c r="A59" s="166">
        <v>54</v>
      </c>
      <c r="B59" s="93"/>
      <c r="C59" s="167"/>
      <c r="D59" s="167"/>
      <c r="E59" s="167"/>
      <c r="F59" s="168"/>
      <c r="G59" s="168"/>
      <c r="H59" s="166">
        <v>54</v>
      </c>
      <c r="I59" s="169"/>
      <c r="J59" s="169"/>
      <c r="K59" s="169"/>
      <c r="L59" s="169"/>
      <c r="M59" s="169"/>
      <c r="N59" s="169"/>
      <c r="O59" s="166">
        <v>54</v>
      </c>
      <c r="P59" s="169"/>
      <c r="Q59" s="169"/>
      <c r="R59" s="169"/>
      <c r="S59" s="169"/>
      <c r="T59" s="169"/>
    </row>
  </sheetData>
  <sheetProtection password="E257" insertRows="0" deleteRows="0"/>
  <protectedRanges>
    <protectedRange sqref="I6:I15 M6:N15" name="Rango1_1" securityDescriptor="O:WDG:WDD:(A;;CC;;;WD)"/>
    <protectedRange sqref="P6:P15 S6:T15" name="Rango1_2" securityDescriptor="O:WDG:WDD:(A;;CC;;;WD)"/>
  </protectedRanges>
  <pageMargins left="0.70866141732283472" right="0.70866141732283472" top="0.74803149606299213" bottom="0.74803149606299213" header="0.31496062992125984" footer="0.31496062992125984"/>
  <pageSetup scale="50" orientation="portrait" r:id="rId1"/>
  <colBreaks count="2" manualBreakCount="2">
    <brk id="7" max="193" man="1"/>
    <brk id="14" max="193"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tabColor theme="8"/>
    <pageSetUpPr fitToPage="1"/>
  </sheetPr>
  <dimension ref="A1:I61"/>
  <sheetViews>
    <sheetView topLeftCell="A19" zoomScale="90" zoomScaleNormal="90" workbookViewId="0"/>
  </sheetViews>
  <sheetFormatPr baseColWidth="10" defaultColWidth="0" defaultRowHeight="0" customHeight="1" zeroHeight="1" x14ac:dyDescent="0.25"/>
  <cols>
    <col min="1" max="1" width="60.5703125" style="184" customWidth="1"/>
    <col min="2" max="2" width="44.42578125" style="184" customWidth="1"/>
    <col min="3" max="3" width="42.140625" style="184" customWidth="1"/>
    <col min="4" max="4" width="13.28515625" style="184" customWidth="1"/>
    <col min="5" max="5" width="27.5703125" style="184" customWidth="1"/>
    <col min="6" max="9" width="0" style="69" hidden="1" customWidth="1"/>
    <col min="10" max="16384" width="11.42578125" style="69" hidden="1"/>
  </cols>
  <sheetData>
    <row r="1" spans="1:8" ht="30" customHeight="1" x14ac:dyDescent="0.25">
      <c r="E1" s="185" t="str">
        <f>IF('CRE 2 Requisitos'!D9=0,"",IF('CRE 2 Requisitos'!D9=2,"física","moral"))</f>
        <v>moral</v>
      </c>
    </row>
    <row r="2" spans="1:8" ht="18" x14ac:dyDescent="0.25">
      <c r="A2" s="186" t="s">
        <v>269</v>
      </c>
      <c r="C2" s="187"/>
      <c r="D2" s="188"/>
      <c r="E2" s="188"/>
    </row>
    <row r="3" spans="1:8" ht="29.25" customHeight="1" x14ac:dyDescent="0.25">
      <c r="A3" s="186" t="s">
        <v>152</v>
      </c>
    </row>
    <row r="4" spans="1:8" ht="29.25" customHeight="1" x14ac:dyDescent="0.25">
      <c r="A4" s="186"/>
    </row>
    <row r="5" spans="1:8" ht="21" customHeight="1" x14ac:dyDescent="0.25">
      <c r="A5" s="188" t="s">
        <v>143</v>
      </c>
      <c r="B5" s="188"/>
      <c r="C5" s="188" t="s">
        <v>270</v>
      </c>
      <c r="D5" s="224"/>
      <c r="E5" s="225"/>
    </row>
    <row r="6" spans="1:8" ht="21" customHeight="1" x14ac:dyDescent="0.25">
      <c r="A6" s="188" t="s">
        <v>142</v>
      </c>
      <c r="B6" s="188"/>
    </row>
    <row r="7" spans="1:8" ht="18" x14ac:dyDescent="0.25">
      <c r="A7" s="184" t="s">
        <v>141</v>
      </c>
      <c r="B7" s="188"/>
    </row>
    <row r="8" spans="1:8" ht="18" x14ac:dyDescent="0.25">
      <c r="A8" s="184" t="s">
        <v>140</v>
      </c>
      <c r="B8" s="188"/>
    </row>
    <row r="9" spans="1:8" ht="43.5" customHeight="1" x14ac:dyDescent="0.25">
      <c r="B9" s="188"/>
    </row>
    <row r="10" spans="1:8" ht="24.75" customHeight="1" x14ac:dyDescent="0.25">
      <c r="A10" s="189" t="str">
        <f>IF(E1="física","El suscrito","EI suscrito representante legal de la empresa")</f>
        <v>EI suscrito representante legal de la empresa</v>
      </c>
      <c r="B10" s="226"/>
      <c r="C10" s="227"/>
      <c r="D10" s="227"/>
      <c r="E10" s="228"/>
    </row>
    <row r="11" spans="1:8" ht="24.75" customHeight="1" x14ac:dyDescent="0.25">
      <c r="A11" s="229" t="str">
        <f>IF(E1="física","","con personalidad y facultades legales debidamente acreditadas ante la Comisión Reguladora de Energía mediante la escritura pública Número:")</f>
        <v>con personalidad y facultades legales debidamente acreditadas ante la Comisión Reguladora de Energía mediante la escritura pública Número:</v>
      </c>
      <c r="B11" s="229"/>
      <c r="C11" s="229"/>
      <c r="D11" s="230"/>
      <c r="E11" s="231"/>
      <c r="F11" s="75"/>
      <c r="H11" s="75"/>
    </row>
    <row r="12" spans="1:8" ht="24.75" customHeight="1" x14ac:dyDescent="0.25">
      <c r="A12" s="232" t="s">
        <v>271</v>
      </c>
      <c r="B12" s="232"/>
      <c r="C12" s="232"/>
      <c r="D12" s="232"/>
      <c r="E12" s="232"/>
    </row>
    <row r="13" spans="1:8" ht="46.5" customHeight="1" x14ac:dyDescent="0.25">
      <c r="A13" s="223"/>
      <c r="B13" s="223"/>
      <c r="C13" s="223"/>
      <c r="D13" s="223"/>
      <c r="E13" s="223"/>
    </row>
    <row r="14" spans="1:8" ht="52.5" customHeight="1" x14ac:dyDescent="0.25">
      <c r="A14" s="235" t="s">
        <v>283</v>
      </c>
      <c r="B14" s="235"/>
      <c r="C14" s="235"/>
      <c r="D14" s="235"/>
      <c r="E14" s="235"/>
    </row>
    <row r="15" spans="1:8" ht="63.75" customHeight="1" x14ac:dyDescent="0.25">
      <c r="A15" s="236" t="str">
        <f>IF(E1="física",CONCATENATE("2. Que me comprometo a cumplir con las Norma Oficiales Mexicanas, normas mexicanas y/o demás normatividad que en su momento la autoridad competente"," emita en relación con la actividad de transporte por medios distintos a ducto."),CONCATENATE("2. Que mi representada se compromete a cumplir con las Norma Oficiales Mexicanas, normas mexicanas y/o demás normatividad que"," en su momento la autoridad competente emita en relación con la actividad de transporte por medios distintos a ducto."))</f>
        <v>2. Que mi representada se compromete a cumplir con las Norma Oficiales Mexicanas, normas mexicanas y/o demás normatividad que en su momento la autoridad competente emita en relación con la actividad de transporte por medios distintos a ducto.</v>
      </c>
      <c r="B15" s="236"/>
      <c r="C15" s="236"/>
      <c r="D15" s="236"/>
      <c r="E15" s="236"/>
    </row>
    <row r="16" spans="1:8" ht="70.5" customHeight="1" x14ac:dyDescent="0.25">
      <c r="A16" s="235" t="str">
        <f>IF(E1="física",CONCATENATE("3. Que me comprometo a obtener las autorizaciones por parte de otras autoridades federales y locales que sean necesarias para el desarrollo y ejecución del proyecto objeto de la presente solicitud,"," con independencia del permiso de  transporte por medios distintos a ducto, que en su caso, sea otorgado por la Comisión Reguladora de Energía. "),CONCATENATE("3. Que mi representada se compromete a obtener las autorizaciones por parte de otras autoridades federales y locales que sean necesarias para el desarrollo y ejecución del proyecto objeto de la presente solicitud,"," con independencia del permiso de   transporte por medios distintos a ducto, que en su caso, sea otorgado por la Comisión Reguladora de Energía."))</f>
        <v>3. Que mi representada se compromete a obtener las autorizaciones por parte de otras autoridades federales y locales que sean necesarias para el desarrollo y ejecución del proyecto objeto de la presente solicitud, con independencia del permiso de   transporte por medios distintos a ducto, que en su caso, sea otorgado por la Comisión Reguladora de Energía.</v>
      </c>
      <c r="B16" s="235"/>
      <c r="C16" s="235"/>
      <c r="D16" s="235"/>
      <c r="E16" s="235"/>
    </row>
    <row r="17" spans="1:5" ht="26.25" customHeight="1" x14ac:dyDescent="0.25">
      <c r="A17" s="223"/>
      <c r="B17" s="223"/>
      <c r="C17" s="223"/>
      <c r="D17" s="223"/>
      <c r="E17" s="223"/>
    </row>
    <row r="18" spans="1:5" ht="30" customHeight="1" x14ac:dyDescent="0.25">
      <c r="A18" s="190"/>
      <c r="B18" s="190"/>
      <c r="C18" s="190"/>
      <c r="D18" s="190"/>
      <c r="E18" s="190"/>
    </row>
    <row r="19" spans="1:5" ht="51.75" customHeight="1" x14ac:dyDescent="0.25"/>
    <row r="20" spans="1:5" ht="32.25" customHeight="1" x14ac:dyDescent="0.25">
      <c r="B20" s="233" t="s">
        <v>272</v>
      </c>
      <c r="C20" s="233"/>
    </row>
    <row r="21" spans="1:5" ht="28.5" customHeight="1" x14ac:dyDescent="0.25"/>
    <row r="22" spans="1:5" ht="32.25" customHeight="1" x14ac:dyDescent="0.25">
      <c r="B22" s="226"/>
      <c r="C22" s="228"/>
    </row>
    <row r="23" spans="1:5" ht="32.25" customHeight="1" x14ac:dyDescent="0.25">
      <c r="B23" s="233" t="s">
        <v>273</v>
      </c>
      <c r="C23" s="233"/>
    </row>
    <row r="24" spans="1:5" ht="39.75" customHeight="1" x14ac:dyDescent="0.25">
      <c r="A24" s="234" t="s">
        <v>274</v>
      </c>
      <c r="B24" s="234"/>
      <c r="C24" s="234"/>
      <c r="D24" s="234"/>
      <c r="E24" s="234"/>
    </row>
    <row r="25" spans="1:5" ht="16.5"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row r="60" ht="16.5" hidden="1" customHeight="1" x14ac:dyDescent="0.25"/>
    <row r="61" ht="16.5" hidden="1" customHeight="1" x14ac:dyDescent="0.25"/>
  </sheetData>
  <sheetProtection password="E257"/>
  <protectedRanges>
    <protectedRange sqref="B10 C11 B22 B12 E11" name="Rango1" securityDescriptor="O:WDG:WDD:(A;;CC;;;WD)"/>
  </protectedRanges>
  <mergeCells count="14">
    <mergeCell ref="B23:C23"/>
    <mergeCell ref="A24:E24"/>
    <mergeCell ref="A14:E14"/>
    <mergeCell ref="A15:E15"/>
    <mergeCell ref="A16:E16"/>
    <mergeCell ref="A17:E17"/>
    <mergeCell ref="B20:C20"/>
    <mergeCell ref="B22:C22"/>
    <mergeCell ref="A13:E13"/>
    <mergeCell ref="D5:E5"/>
    <mergeCell ref="B10:E10"/>
    <mergeCell ref="A11:C11"/>
    <mergeCell ref="D11:E11"/>
    <mergeCell ref="A12:E12"/>
  </mergeCells>
  <conditionalFormatting sqref="D11:E11">
    <cfRule type="expression" priority="2">
      <formula>$E$2="moral"</formula>
    </cfRule>
  </conditionalFormatting>
  <conditionalFormatting sqref="D11">
    <cfRule type="expression" dxfId="0" priority="1">
      <formula>$E$1="moral"</formula>
    </cfRule>
  </conditionalFormatting>
  <pageMargins left="0.70866141732283472" right="0.70866141732283472" top="0.74803149606299213" bottom="0.74803149606299213" header="0.31496062992125984" footer="0.31496062992125984"/>
  <pageSetup scale="4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CRE 2 Carátula</vt:lpstr>
      <vt:lpstr>CRE 2 Requisitos</vt:lpstr>
      <vt:lpstr>CRE 2 Anexo</vt:lpstr>
      <vt:lpstr>CRE 2 Carta seguros PMoral</vt:lpstr>
      <vt:lpstr>CRE 2 Carta seguros PFísica</vt:lpstr>
      <vt:lpstr>Anexo II Hoja Ident</vt:lpstr>
      <vt:lpstr>Anexo III Est Accionaria</vt:lpstr>
      <vt:lpstr>Anexo IV Listado de unidades</vt:lpstr>
      <vt:lpstr>Anexo V Carta compromiso</vt:lpstr>
      <vt:lpstr>Formato</vt:lpstr>
      <vt:lpstr>Aux</vt:lpstr>
      <vt:lpstr>'Anexo II Hoja Ident'!Área_de_impresión</vt:lpstr>
      <vt:lpstr>'Anexo III Est Accionaria'!Área_de_impresión</vt:lpstr>
      <vt:lpstr>'Anexo IV Listado de unidades'!Área_de_impresión</vt:lpstr>
      <vt:lpstr>'Anexo V Carta compromiso'!Área_de_impresión</vt:lpstr>
      <vt:lpstr>'CRE 2 Anexo'!Área_de_impresión</vt:lpstr>
      <vt:lpstr>'CRE 2 Carátula'!Área_de_impresión</vt:lpstr>
      <vt:lpstr>'CRE 2 Carta seguros PFísica'!Área_de_impresión</vt:lpstr>
      <vt:lpstr>'CRE 2 Carta seguros PMoral'!Área_de_impresión</vt:lpstr>
      <vt:lpstr>'CRE 2 Requisitos'!Área_de_impresión</vt:lpstr>
      <vt:lpstr>Formato!Área_de_impresión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Brenda Isabel Duran Ruiz</cp:lastModifiedBy>
  <cp:lastPrinted>2015-09-24T21:38:38Z</cp:lastPrinted>
  <dcterms:created xsi:type="dcterms:W3CDTF">2014-11-20T00:54:23Z</dcterms:created>
  <dcterms:modified xsi:type="dcterms:W3CDTF">2022-09-09T16:51:13Z</dcterms:modified>
</cp:coreProperties>
</file>